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sarie\Dropbox\Bedrijfsdocumenten\8. C02 prestatieladder\documenten t.b.v. audit 2023\"/>
    </mc:Choice>
  </mc:AlternateContent>
  <xr:revisionPtr revIDLastSave="0" documentId="13_ncr:1_{31276B0C-7FB7-4F8B-B397-299EC33703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ul schema" sheetId="1" r:id="rId1"/>
    <sheet name="Totaal overzicht " sheetId="2" r:id="rId2"/>
    <sheet name="Totaal grafie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4" i="1" l="1"/>
  <c r="F117" i="1"/>
  <c r="F118" i="1"/>
  <c r="F119" i="1"/>
  <c r="F120" i="1"/>
  <c r="F121" i="1"/>
  <c r="F116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9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72" i="1"/>
  <c r="F64" i="1"/>
  <c r="F65" i="1"/>
  <c r="F66" i="1"/>
  <c r="F67" i="1"/>
  <c r="F68" i="1"/>
  <c r="F69" i="1"/>
  <c r="F63" i="1"/>
  <c r="F55" i="1"/>
  <c r="F56" i="1"/>
  <c r="F57" i="1"/>
  <c r="F58" i="1"/>
  <c r="F59" i="1"/>
  <c r="F60" i="1"/>
  <c r="F54" i="1"/>
  <c r="F47" i="1"/>
  <c r="F48" i="1"/>
  <c r="F49" i="1"/>
  <c r="F50" i="1"/>
  <c r="F51" i="1"/>
  <c r="F46" i="1"/>
  <c r="F35" i="1"/>
  <c r="F36" i="1"/>
  <c r="F37" i="1"/>
  <c r="F38" i="1"/>
  <c r="F39" i="1"/>
  <c r="F40" i="1"/>
  <c r="F41" i="1"/>
  <c r="F42" i="1"/>
  <c r="F43" i="1"/>
  <c r="F34" i="1"/>
  <c r="F31" i="1"/>
  <c r="F30" i="1"/>
  <c r="F20" i="1"/>
  <c r="F21" i="1"/>
  <c r="F22" i="1"/>
  <c r="F23" i="1"/>
  <c r="F24" i="1"/>
  <c r="F25" i="1"/>
  <c r="F26" i="1"/>
  <c r="F27" i="1"/>
  <c r="F19" i="1"/>
  <c r="F10" i="1"/>
  <c r="F11" i="1"/>
  <c r="F12" i="1"/>
  <c r="F13" i="1"/>
  <c r="F14" i="1"/>
  <c r="F15" i="1"/>
  <c r="F16" i="1"/>
  <c r="F9" i="1"/>
  <c r="F125" i="1"/>
  <c r="F126" i="1" l="1"/>
  <c r="C16" i="2" s="1"/>
  <c r="F44" i="1"/>
  <c r="F32" i="1"/>
  <c r="C8" i="2" s="1"/>
  <c r="F61" i="1"/>
  <c r="C11" i="2" s="1"/>
  <c r="F90" i="1"/>
  <c r="C13" i="2" s="1"/>
  <c r="F70" i="1"/>
  <c r="C12" i="2" s="1"/>
  <c r="F17" i="1"/>
  <c r="C6" i="2" s="1"/>
  <c r="F28" i="1"/>
  <c r="C7" i="2" s="1"/>
  <c r="F52" i="1"/>
  <c r="C10" i="2" s="1"/>
  <c r="F114" i="1"/>
  <c r="C14" i="2" s="1"/>
  <c r="F122" i="1"/>
  <c r="C9" i="2" l="1"/>
  <c r="C15" i="2"/>
  <c r="F128" i="1"/>
  <c r="C18" i="2" l="1"/>
</calcChain>
</file>

<file path=xl/sharedStrings.xml><?xml version="1.0" encoding="utf-8"?>
<sst xmlns="http://schemas.openxmlformats.org/spreadsheetml/2006/main" count="460" uniqueCount="152">
  <si>
    <r>
      <t>CO</t>
    </r>
    <r>
      <rPr>
        <b/>
        <vertAlign val="subscript"/>
        <sz val="9.35"/>
        <color theme="1"/>
        <rFont val="Calibri"/>
        <family val="2"/>
        <scheme val="minor"/>
      </rPr>
      <t>2</t>
    </r>
    <r>
      <rPr>
        <b/>
        <sz val="9.35"/>
        <color theme="1"/>
        <rFont val="Calibri"/>
        <family val="2"/>
        <scheme val="minor"/>
      </rPr>
      <t>-parameter</t>
    </r>
  </si>
  <si>
    <r>
      <t>CO</t>
    </r>
    <r>
      <rPr>
        <b/>
        <vertAlign val="subscript"/>
        <sz val="9.35"/>
        <color theme="1"/>
        <rFont val="Calibri"/>
        <family val="2"/>
        <scheme val="minor"/>
      </rPr>
      <t>2</t>
    </r>
    <r>
      <rPr>
        <b/>
        <sz val="9.35"/>
        <color theme="1"/>
        <rFont val="Calibri"/>
        <family val="2"/>
        <scheme val="minor"/>
      </rPr>
      <t>-equivalent</t>
    </r>
  </si>
  <si>
    <t>Elektriciteit</t>
  </si>
  <si>
    <t>Elektriciteit projectlocaties</t>
  </si>
  <si>
    <t>kWh</t>
  </si>
  <si>
    <t>kg CO2 / kWh</t>
  </si>
  <si>
    <t>Ingekochte elektriciteit</t>
  </si>
  <si>
    <t>liter diesel</t>
  </si>
  <si>
    <t>kg CO2 / liter diesel</t>
  </si>
  <si>
    <t>Subtotaal</t>
  </si>
  <si>
    <t>Brandstof &amp; warmte</t>
  </si>
  <si>
    <t>Aardgas voor verwarming</t>
  </si>
  <si>
    <t>m3</t>
  </si>
  <si>
    <t>kg CO2 / m3</t>
  </si>
  <si>
    <t>Aardgas voor productie</t>
  </si>
  <si>
    <t>Huisbrandolie/stookolie</t>
  </si>
  <si>
    <t>liter</t>
  </si>
  <si>
    <t>kg CO2 / liter</t>
  </si>
  <si>
    <t>Diesel voor verwarming</t>
  </si>
  <si>
    <t>Propaan</t>
  </si>
  <si>
    <t>Acetyleen (alleen CO2)</t>
  </si>
  <si>
    <t>kg</t>
  </si>
  <si>
    <t>kg CO2 / kg</t>
  </si>
  <si>
    <t>Cokes ijzergieterij (alleen CO2)</t>
  </si>
  <si>
    <t>Propaan voor verwarming projectlocaties</t>
  </si>
  <si>
    <t>Diesel voor verwarming projectlocaties</t>
  </si>
  <si>
    <t>Water &amp; afvalwater</t>
  </si>
  <si>
    <t>Drinkwater</t>
  </si>
  <si>
    <t>Afvalwater</t>
  </si>
  <si>
    <t>kg CO2 / VE</t>
  </si>
  <si>
    <t>Emissies</t>
  </si>
  <si>
    <t>Oplosmiddelen</t>
  </si>
  <si>
    <t>Koudemiddel - R22 (=HCFK)</t>
  </si>
  <si>
    <t>Koudemiddel - R404a</t>
  </si>
  <si>
    <t>Koudemiddel - R507</t>
  </si>
  <si>
    <t>Koudemiddel - R407c</t>
  </si>
  <si>
    <t>Koudemiddel - R410a</t>
  </si>
  <si>
    <t>Koudemiddel - R134a</t>
  </si>
  <si>
    <t>Koudemiddel - R32</t>
  </si>
  <si>
    <t>Koudemiddel - R125</t>
  </si>
  <si>
    <t>Koudemiddel - R143a</t>
  </si>
  <si>
    <t>Mobiele werktuigen</t>
  </si>
  <si>
    <t>Benzine</t>
  </si>
  <si>
    <t>Diesel</t>
  </si>
  <si>
    <t>LPG</t>
  </si>
  <si>
    <t>Bio-diesel (uit afvalolie/vet)</t>
  </si>
  <si>
    <t>Bio-ethanol (E85)</t>
  </si>
  <si>
    <t>Mengsmering</t>
  </si>
  <si>
    <t>Woon-werkverkeer</t>
  </si>
  <si>
    <t>Openbaar vervoer</t>
  </si>
  <si>
    <t>kg CO2 / personenkm</t>
  </si>
  <si>
    <t>Scooter en bromfiets</t>
  </si>
  <si>
    <t>km</t>
  </si>
  <si>
    <t>kg CO2 / km</t>
  </si>
  <si>
    <t>Motor</t>
  </si>
  <si>
    <t>Personenwagen</t>
  </si>
  <si>
    <t>Bestelwagen</t>
  </si>
  <si>
    <t>Vliegtuig Europa</t>
  </si>
  <si>
    <t>personen km</t>
  </si>
  <si>
    <t>kg CO2 / personen km</t>
  </si>
  <si>
    <t>Elektrische fiets (km)</t>
  </si>
  <si>
    <t>Bezoekersverkeer</t>
  </si>
  <si>
    <t>Bromfiets en scooter</t>
  </si>
  <si>
    <t>Motorfiets</t>
  </si>
  <si>
    <t>Auto</t>
  </si>
  <si>
    <t>Taxi</t>
  </si>
  <si>
    <t>Pendelbus</t>
  </si>
  <si>
    <t>Vliegtuig</t>
  </si>
  <si>
    <t>kg CO2 / Personenkm</t>
  </si>
  <si>
    <t>Zakelijk verkeer</t>
  </si>
  <si>
    <t>Scooter en bromfiets in km</t>
  </si>
  <si>
    <t>Scooter en bromfiets (liters mengsmering)</t>
  </si>
  <si>
    <t>Motor in km</t>
  </si>
  <si>
    <t>Motor (in liters) benzine</t>
  </si>
  <si>
    <t>Elektrische auto's (kWh)</t>
  </si>
  <si>
    <t>Gedeclareerde km personenwagen</t>
  </si>
  <si>
    <t>Personenwagen (in liters) benzine</t>
  </si>
  <si>
    <t>Personenwagen (in liters) diesel</t>
  </si>
  <si>
    <t>Personenwagen (in liters) bio-diesel</t>
  </si>
  <si>
    <t>Personenwagen (in liters) LPG</t>
  </si>
  <si>
    <t>Bestelwagen in km</t>
  </si>
  <si>
    <t>Bestelwagen (in liters) benzine</t>
  </si>
  <si>
    <t>Bestelwagen (in liters) diesel</t>
  </si>
  <si>
    <t>Bestelwagen (in liters) bio-diesel</t>
  </si>
  <si>
    <t>Bestelwagen (in liters) LPG</t>
  </si>
  <si>
    <t>Vliegtuig regionaal (&lt;700 km)</t>
  </si>
  <si>
    <t>Vliegtuig Europa (700-2500 km)</t>
  </si>
  <si>
    <t>Vliegtuig mondiaal (&gt;2500 km)</t>
  </si>
  <si>
    <t>Helikopter (in liters) kerosine</t>
  </si>
  <si>
    <t>Goederenvervoer</t>
  </si>
  <si>
    <t>Kleine vrachtwagen in km</t>
  </si>
  <si>
    <t>Middelgrote vrachtwagen in km</t>
  </si>
  <si>
    <t>Grote vrachtwagen in km</t>
  </si>
  <si>
    <t>Vrachtwagen (in liters) diesel</t>
  </si>
  <si>
    <t>Vrachtwagen (in liters) bio-diesel</t>
  </si>
  <si>
    <t>Uitbesteed wegtransport (per ton km)</t>
  </si>
  <si>
    <t>ton km</t>
  </si>
  <si>
    <t>kg CO2 / ton km</t>
  </si>
  <si>
    <t>Uitbesteed wegtransport (per container km)</t>
  </si>
  <si>
    <t>container km</t>
  </si>
  <si>
    <t>kg CO2 / container km</t>
  </si>
  <si>
    <t>Uitbesteed wegtransport (palletplaats km)</t>
  </si>
  <si>
    <t>palletplaats km</t>
  </si>
  <si>
    <t>kg CO2 / palletplaats km</t>
  </si>
  <si>
    <t>Snel- / koerierdienst met bestelwagen</t>
  </si>
  <si>
    <t>vracht km</t>
  </si>
  <si>
    <t>kg CO2 / vracht km</t>
  </si>
  <si>
    <t>Snel- / koerierdienst met vrachtwagen</t>
  </si>
  <si>
    <t>Binnenvaart (bulk)</t>
  </si>
  <si>
    <t>Binnenvaart (containers)</t>
  </si>
  <si>
    <t>Binnenvaart (in liters) diesel</t>
  </si>
  <si>
    <t>Binnenvaart (in liters) stookolie</t>
  </si>
  <si>
    <t>Zeevaart (bulk)</t>
  </si>
  <si>
    <t>Zeevaart (container)</t>
  </si>
  <si>
    <t>Personenvervoer</t>
  </si>
  <si>
    <t>Elektrisch railvervoer</t>
  </si>
  <si>
    <t>Elektrisch wegvervoer</t>
  </si>
  <si>
    <t>Waarvan groene stroom</t>
  </si>
  <si>
    <t>Kantoorpapier</t>
  </si>
  <si>
    <t>Papier zonder milieukeurmerk</t>
  </si>
  <si>
    <t>Papier met milieukeurmerk</t>
  </si>
  <si>
    <t>Netto CO2-uitstoot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</si>
  <si>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-equivalent</t>
    </r>
  </si>
  <si>
    <t>totaal</t>
  </si>
  <si>
    <r>
      <t>ton CO</t>
    </r>
    <r>
      <rPr>
        <vertAlign val="subscript"/>
        <sz val="9.35"/>
        <color theme="1"/>
        <rFont val="Calibri"/>
        <family val="2"/>
        <scheme val="minor"/>
      </rPr>
      <t>2</t>
    </r>
  </si>
  <si>
    <r>
      <t>ton CO</t>
    </r>
    <r>
      <rPr>
        <vertAlign val="subscript"/>
        <sz val="11"/>
        <color theme="1"/>
        <rFont val="Calibri"/>
        <family val="2"/>
        <scheme val="minor"/>
      </rPr>
      <t>2</t>
    </r>
  </si>
  <si>
    <t>Parameters</t>
  </si>
  <si>
    <r>
      <t>CO</t>
    </r>
    <r>
      <rPr>
        <vertAlign val="subscript"/>
        <sz val="23"/>
        <rFont val="Calibri"/>
        <family val="2"/>
        <scheme val="minor"/>
      </rPr>
      <t>2</t>
    </r>
    <r>
      <rPr>
        <sz val="23"/>
        <rFont val="Calibri"/>
        <family val="2"/>
        <scheme val="minor"/>
      </rPr>
      <t xml:space="preserve">- Footprint </t>
    </r>
  </si>
  <si>
    <t>Personen km</t>
  </si>
  <si>
    <t xml:space="preserve">Elektriciteit uit dieselgenerator </t>
  </si>
  <si>
    <t xml:space="preserve">Taxi </t>
  </si>
  <si>
    <t xml:space="preserve">Taxibus </t>
  </si>
  <si>
    <t xml:space="preserve">Bus/touringcar </t>
  </si>
  <si>
    <r>
      <t xml:space="preserve">VE </t>
    </r>
    <r>
      <rPr>
        <sz val="7"/>
        <color theme="1"/>
        <rFont val="Calibri"/>
        <family val="2"/>
        <scheme val="minor"/>
      </rPr>
      <t>(vervuiling eenheid)</t>
    </r>
  </si>
  <si>
    <t>ton mijl</t>
  </si>
  <si>
    <t>kg CO2 / ton mijl</t>
  </si>
  <si>
    <t>container mijl</t>
  </si>
  <si>
    <t>kg CO2 / container mijl</t>
  </si>
  <si>
    <t>Naam organisatie:</t>
  </si>
  <si>
    <t>Functie bevraagde:</t>
  </si>
  <si>
    <t>Naam bevraagde:</t>
  </si>
  <si>
    <t>Datum:</t>
  </si>
  <si>
    <t>Vliegtuig europa</t>
  </si>
  <si>
    <t>Handelsonderneming van Schaik Ingen BV</t>
  </si>
  <si>
    <t>CO2-coordinator</t>
  </si>
  <si>
    <r>
      <t>2.0 CO</t>
    </r>
    <r>
      <rPr>
        <vertAlign val="subscript"/>
        <sz val="23"/>
        <rFont val="Calibri"/>
        <family val="2"/>
        <scheme val="minor"/>
      </rPr>
      <t>2</t>
    </r>
    <r>
      <rPr>
        <sz val="23"/>
        <rFont val="Calibri"/>
        <family val="2"/>
        <scheme val="minor"/>
      </rPr>
      <t>-Footprint volgens de standaard van ISO 14064-1</t>
    </r>
  </si>
  <si>
    <t>Sarienke Blaauw</t>
  </si>
  <si>
    <t>Groene stroom uit biomassa</t>
  </si>
  <si>
    <t>Groene stroom uit windkracht</t>
  </si>
  <si>
    <t>Groene stroom uit waterkracht</t>
  </si>
  <si>
    <t>Groene stroom uit zonne-energie</t>
  </si>
  <si>
    <t>Groene stroom uit stortgas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</si>
</sst>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35"/>
      <color theme="1"/>
      <name val="Calibri"/>
      <family val="2"/>
      <scheme val="minor"/>
    </font>
    <font>
      <b/>
      <vertAlign val="subscript"/>
      <sz val="9.35"/>
      <color theme="1"/>
      <name val="Calibri"/>
      <family val="2"/>
      <scheme val="minor"/>
    </font>
    <font>
      <sz val="9.3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3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23"/>
      <name val="Calibri"/>
      <family val="2"/>
      <scheme val="minor"/>
    </font>
    <font>
      <vertAlign val="subscript"/>
      <sz val="9.3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medium">
        <color rgb="FFE6E6E6"/>
      </left>
      <right/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/>
      <top/>
      <bottom style="medium">
        <color rgb="FFE6E6E6"/>
      </bottom>
      <diagonal/>
    </border>
    <border>
      <left style="medium">
        <color rgb="FFE6E6E6"/>
      </left>
      <right/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/>
      <top style="medium">
        <color rgb="FFE6E6E6"/>
      </top>
      <bottom style="medium">
        <color rgb="FFE6E6E6"/>
      </bottom>
      <diagonal/>
    </border>
    <border>
      <left/>
      <right/>
      <top style="medium">
        <color rgb="FFE6E6E6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3" fontId="4" fillId="0" borderId="1" xfId="0" applyNumberFormat="1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indent="3"/>
    </xf>
    <xf numFmtId="0" fontId="5" fillId="0" borderId="0" xfId="0" applyFont="1" applyAlignment="1">
      <alignment vertical="center"/>
    </xf>
    <xf numFmtId="0" fontId="6" fillId="0" borderId="0" xfId="1" applyAlignment="1">
      <alignment vertical="center"/>
    </xf>
    <xf numFmtId="0" fontId="0" fillId="0" borderId="0" xfId="0" applyAlignment="1">
      <alignment horizontal="left" vertical="center" indent="4"/>
    </xf>
    <xf numFmtId="0" fontId="6" fillId="0" borderId="0" xfId="1" applyAlignment="1">
      <alignment horizontal="left" vertical="center" indent="4"/>
    </xf>
    <xf numFmtId="0" fontId="1" fillId="0" borderId="0" xfId="0" applyFont="1"/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wrapText="1"/>
    </xf>
    <xf numFmtId="0" fontId="8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0" fillId="0" borderId="0" xfId="0" applyAlignment="1">
      <alignment horizontal="right" vertical="center"/>
    </xf>
    <xf numFmtId="0" fontId="0" fillId="2" borderId="0" xfId="0" applyFill="1"/>
    <xf numFmtId="0" fontId="4" fillId="2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3" borderId="0" xfId="0" applyFill="1"/>
    <xf numFmtId="14" fontId="0" fillId="2" borderId="0" xfId="0" applyNumberFormat="1" applyFill="1"/>
    <xf numFmtId="4" fontId="4" fillId="2" borderId="1" xfId="0" applyNumberFormat="1" applyFont="1" applyFill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</a:t>
            </a:r>
            <a:r>
              <a:rPr lang="en-US" baseline="-25000"/>
              <a:t>2</a:t>
            </a:r>
            <a:r>
              <a:rPr lang="en-US"/>
              <a:t> - emissie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Ton CO2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'Totaal overzicht '!$A$6:$A$16</c:f>
              <c:strCache>
                <c:ptCount val="11"/>
                <c:pt idx="0">
                  <c:v>Elektriciteit</c:v>
                </c:pt>
                <c:pt idx="1">
                  <c:v>Brandstof &amp; warmte</c:v>
                </c:pt>
                <c:pt idx="2">
                  <c:v>Water &amp; afvalwater</c:v>
                </c:pt>
                <c:pt idx="3">
                  <c:v>Emissies</c:v>
                </c:pt>
                <c:pt idx="4">
                  <c:v>Mobiele werktuigen</c:v>
                </c:pt>
                <c:pt idx="5">
                  <c:v>Woon-werkverkeer</c:v>
                </c:pt>
                <c:pt idx="6">
                  <c:v>Bezoekersverkeer</c:v>
                </c:pt>
                <c:pt idx="7">
                  <c:v>Zakelijk verkeer</c:v>
                </c:pt>
                <c:pt idx="8">
                  <c:v>Goederenvervoer</c:v>
                </c:pt>
                <c:pt idx="9">
                  <c:v>Personenvervoer</c:v>
                </c:pt>
                <c:pt idx="10">
                  <c:v>Kantoorpapier</c:v>
                </c:pt>
              </c:strCache>
            </c:strRef>
          </c:cat>
          <c:val>
            <c:numRef>
              <c:f>'Totaal overzicht '!$C$6:$C$16</c:f>
              <c:numCache>
                <c:formatCode>General</c:formatCode>
                <c:ptCount val="11"/>
                <c:pt idx="0">
                  <c:v>2.7679992100000002</c:v>
                </c:pt>
                <c:pt idx="1">
                  <c:v>1.8811125000000002</c:v>
                </c:pt>
                <c:pt idx="2">
                  <c:v>0</c:v>
                </c:pt>
                <c:pt idx="3">
                  <c:v>0</c:v>
                </c:pt>
                <c:pt idx="4">
                  <c:v>1.0202246399999999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246.91815414999999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0-48CA-B2B9-A9F6E7B626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9609856"/>
        <c:axId val="4396069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l-N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'Totaal overzicht '!$A$6:$A$16</c15:sqref>
                        </c15:formulaRef>
                      </c:ext>
                    </c:extLst>
                    <c:strCache>
                      <c:ptCount val="11"/>
                      <c:pt idx="0">
                        <c:v>Elektriciteit</c:v>
                      </c:pt>
                      <c:pt idx="1">
                        <c:v>Brandstof &amp; warmte</c:v>
                      </c:pt>
                      <c:pt idx="2">
                        <c:v>Water &amp; afvalwater</c:v>
                      </c:pt>
                      <c:pt idx="3">
                        <c:v>Emissies</c:v>
                      </c:pt>
                      <c:pt idx="4">
                        <c:v>Mobiele werktuigen</c:v>
                      </c:pt>
                      <c:pt idx="5">
                        <c:v>Woon-werkverkeer</c:v>
                      </c:pt>
                      <c:pt idx="6">
                        <c:v>Bezoekersverkeer</c:v>
                      </c:pt>
                      <c:pt idx="7">
                        <c:v>Zakelijk verkeer</c:v>
                      </c:pt>
                      <c:pt idx="8">
                        <c:v>Goederenvervoer</c:v>
                      </c:pt>
                      <c:pt idx="9">
                        <c:v>Personenvervoer</c:v>
                      </c:pt>
                      <c:pt idx="10">
                        <c:v>Kantoorpapier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'Totaal overzicht '!$B$6:$B$16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E50-48CA-B2B9-A9F6E7B626F7}"/>
                  </c:ext>
                </c:extLst>
              </c15:ser>
            </c15:filteredBarSeries>
          </c:ext>
        </c:extLst>
      </c:barChart>
      <c:catAx>
        <c:axId val="43960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39606904"/>
        <c:crosses val="autoZero"/>
        <c:auto val="1"/>
        <c:lblAlgn val="ctr"/>
        <c:lblOffset val="100"/>
        <c:noMultiLvlLbl val="0"/>
      </c:catAx>
      <c:valAx>
        <c:axId val="439606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3960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262051177320411"/>
          <c:y val="0.93042040618709065"/>
          <c:w val="0.11589235063196351"/>
          <c:h val="5.4045613230385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647700</xdr:colOff>
      <xdr:row>2</xdr:row>
      <xdr:rowOff>104735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9025" y="0"/>
          <a:ext cx="1495425" cy="7524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0</xdr:rowOff>
    </xdr:from>
    <xdr:to>
      <xdr:col>7</xdr:col>
      <xdr:colOff>390525</xdr:colOff>
      <xdr:row>2</xdr:row>
      <xdr:rowOff>104735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0" y="0"/>
          <a:ext cx="1495425" cy="7524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12</xdr:row>
      <xdr:rowOff>133349</xdr:rowOff>
    </xdr:from>
    <xdr:to>
      <xdr:col>12</xdr:col>
      <xdr:colOff>266700</xdr:colOff>
      <xdr:row>38</xdr:row>
      <xdr:rowOff>85724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3"/>
  <sheetViews>
    <sheetView showGridLines="0" tabSelected="1" topLeftCell="A82" workbookViewId="0">
      <selection activeCell="B94" sqref="B94"/>
    </sheetView>
  </sheetViews>
  <sheetFormatPr defaultRowHeight="15" x14ac:dyDescent="0.25"/>
  <cols>
    <col min="1" max="1" width="28" customWidth="1"/>
    <col min="2" max="2" width="10.7109375" customWidth="1"/>
    <col min="3" max="3" width="14.42578125" customWidth="1"/>
    <col min="4" max="4" width="7" customWidth="1"/>
    <col min="5" max="5" width="12.7109375" customWidth="1"/>
    <col min="6" max="6" width="12.28515625" customWidth="1"/>
    <col min="7" max="7" width="8.140625" customWidth="1"/>
  </cols>
  <sheetData>
    <row r="1" spans="1:9" ht="36" x14ac:dyDescent="0.25">
      <c r="A1" s="12" t="s">
        <v>145</v>
      </c>
    </row>
    <row r="2" spans="1:9" x14ac:dyDescent="0.25">
      <c r="A2" s="1"/>
    </row>
    <row r="3" spans="1:9" x14ac:dyDescent="0.25">
      <c r="A3" s="27" t="s">
        <v>138</v>
      </c>
      <c r="B3" s="28" t="s">
        <v>143</v>
      </c>
    </row>
    <row r="4" spans="1:9" x14ac:dyDescent="0.25">
      <c r="A4" s="27" t="s">
        <v>139</v>
      </c>
      <c r="B4" s="28" t="s">
        <v>144</v>
      </c>
    </row>
    <row r="5" spans="1:9" x14ac:dyDescent="0.25">
      <c r="A5" s="27" t="s">
        <v>140</v>
      </c>
      <c r="B5" s="28" t="s">
        <v>146</v>
      </c>
    </row>
    <row r="6" spans="1:9" ht="15.75" thickBot="1" x14ac:dyDescent="0.3">
      <c r="A6" s="27" t="s">
        <v>141</v>
      </c>
      <c r="B6" s="33">
        <v>44999</v>
      </c>
    </row>
    <row r="7" spans="1:9" ht="15.75" thickBot="1" x14ac:dyDescent="0.3">
      <c r="A7" s="22"/>
      <c r="B7" s="24"/>
      <c r="C7" s="23"/>
      <c r="D7" s="35" t="s">
        <v>0</v>
      </c>
      <c r="E7" s="36"/>
      <c r="F7" s="35" t="s">
        <v>1</v>
      </c>
      <c r="G7" s="36"/>
    </row>
    <row r="8" spans="1:9" ht="15.75" thickBot="1" x14ac:dyDescent="0.3">
      <c r="A8" s="30" t="s">
        <v>2</v>
      </c>
      <c r="B8" s="5">
        <v>2022</v>
      </c>
      <c r="C8" s="25"/>
      <c r="D8" s="25"/>
      <c r="E8" s="25"/>
      <c r="F8" s="25"/>
      <c r="G8" s="16"/>
    </row>
    <row r="9" spans="1:9" ht="15.75" thickBot="1" x14ac:dyDescent="0.3">
      <c r="A9" s="3" t="s">
        <v>3</v>
      </c>
      <c r="B9" s="29"/>
      <c r="C9" s="3" t="s">
        <v>4</v>
      </c>
      <c r="D9" s="3">
        <v>0.52600000000000002</v>
      </c>
      <c r="E9" s="3" t="s">
        <v>5</v>
      </c>
      <c r="F9" s="3">
        <f>(B9*D9)/1000</f>
        <v>0</v>
      </c>
      <c r="G9" s="3" t="s">
        <v>124</v>
      </c>
    </row>
    <row r="10" spans="1:9" ht="18.75" thickBot="1" x14ac:dyDescent="0.4">
      <c r="A10" s="3" t="s">
        <v>6</v>
      </c>
      <c r="B10" s="34">
        <v>4291.47</v>
      </c>
      <c r="C10" s="3" t="s">
        <v>4</v>
      </c>
      <c r="D10" s="3">
        <v>0.52300000000000002</v>
      </c>
      <c r="E10" s="3" t="s">
        <v>5</v>
      </c>
      <c r="F10" s="3">
        <f t="shared" ref="F10:F16" si="0">(B10*D10)/1000</f>
        <v>2.2444388100000001</v>
      </c>
      <c r="G10" s="3" t="s">
        <v>124</v>
      </c>
      <c r="I10" s="14"/>
    </row>
    <row r="11" spans="1:9" ht="15.75" thickBot="1" x14ac:dyDescent="0.3">
      <c r="A11" s="3" t="s">
        <v>147</v>
      </c>
      <c r="B11" s="34">
        <v>11899.1</v>
      </c>
      <c r="C11" s="3" t="s">
        <v>4</v>
      </c>
      <c r="D11" s="3">
        <v>4.3999999999999997E-2</v>
      </c>
      <c r="E11" s="3" t="s">
        <v>5</v>
      </c>
      <c r="F11" s="3">
        <f t="shared" si="0"/>
        <v>0.52356039999999993</v>
      </c>
      <c r="G11" s="3" t="s">
        <v>124</v>
      </c>
    </row>
    <row r="12" spans="1:9" ht="15.75" thickBot="1" x14ac:dyDescent="0.3">
      <c r="A12" s="3" t="s">
        <v>148</v>
      </c>
      <c r="B12" s="34">
        <v>14774.72</v>
      </c>
      <c r="C12" s="3" t="s">
        <v>4</v>
      </c>
      <c r="D12" s="3">
        <v>0</v>
      </c>
      <c r="E12" s="3" t="s">
        <v>5</v>
      </c>
      <c r="F12" s="3">
        <f t="shared" si="0"/>
        <v>0</v>
      </c>
      <c r="G12" s="3" t="s">
        <v>124</v>
      </c>
    </row>
    <row r="13" spans="1:9" ht="15.75" thickBot="1" x14ac:dyDescent="0.3">
      <c r="A13" s="3" t="s">
        <v>149</v>
      </c>
      <c r="B13" s="34">
        <v>8672.89</v>
      </c>
      <c r="C13" s="3" t="s">
        <v>4</v>
      </c>
      <c r="D13" s="3">
        <v>0</v>
      </c>
      <c r="E13" s="3" t="s">
        <v>5</v>
      </c>
      <c r="F13" s="3">
        <f t="shared" si="0"/>
        <v>0</v>
      </c>
      <c r="G13" s="3" t="s">
        <v>124</v>
      </c>
    </row>
    <row r="14" spans="1:9" ht="18" customHeight="1" thickBot="1" x14ac:dyDescent="0.3">
      <c r="A14" s="3" t="s">
        <v>150</v>
      </c>
      <c r="B14" s="29">
        <v>67.290000000000006</v>
      </c>
      <c r="C14" s="3" t="s">
        <v>4</v>
      </c>
      <c r="D14" s="3">
        <v>0</v>
      </c>
      <c r="E14" s="3" t="s">
        <v>5</v>
      </c>
      <c r="F14" s="3">
        <f t="shared" si="0"/>
        <v>0</v>
      </c>
      <c r="G14" s="3" t="s">
        <v>124</v>
      </c>
    </row>
    <row r="15" spans="1:9" ht="15.75" thickBot="1" x14ac:dyDescent="0.3">
      <c r="A15" s="3" t="s">
        <v>151</v>
      </c>
      <c r="B15" s="29"/>
      <c r="C15" s="3" t="s">
        <v>4</v>
      </c>
      <c r="D15" s="3">
        <v>-0.44600000000000001</v>
      </c>
      <c r="E15" s="3" t="s">
        <v>5</v>
      </c>
      <c r="F15" s="3">
        <f t="shared" si="0"/>
        <v>0</v>
      </c>
      <c r="G15" s="3" t="s">
        <v>124</v>
      </c>
    </row>
    <row r="16" spans="1:9" ht="24.75" thickBot="1" x14ac:dyDescent="0.3">
      <c r="A16" s="3" t="s">
        <v>129</v>
      </c>
      <c r="B16" s="29"/>
      <c r="C16" s="3" t="s">
        <v>7</v>
      </c>
      <c r="D16" s="3">
        <v>3.23</v>
      </c>
      <c r="E16" s="3" t="s">
        <v>8</v>
      </c>
      <c r="F16" s="3">
        <f t="shared" si="0"/>
        <v>0</v>
      </c>
      <c r="G16" s="3" t="s">
        <v>124</v>
      </c>
    </row>
    <row r="17" spans="1:7" ht="15.75" thickBot="1" x14ac:dyDescent="0.3">
      <c r="A17" s="5"/>
      <c r="B17" s="25"/>
      <c r="C17" s="16"/>
      <c r="D17" s="35" t="s">
        <v>9</v>
      </c>
      <c r="E17" s="36"/>
      <c r="F17" s="2">
        <f>SUM(F9:F16)</f>
        <v>2.7679992100000002</v>
      </c>
      <c r="G17" s="3" t="s">
        <v>124</v>
      </c>
    </row>
    <row r="18" spans="1:7" ht="15.75" thickBot="1" x14ac:dyDescent="0.3">
      <c r="A18" s="30" t="s">
        <v>10</v>
      </c>
      <c r="B18" s="5"/>
      <c r="C18" s="25"/>
      <c r="D18" s="25"/>
      <c r="E18" s="25"/>
      <c r="F18" s="25"/>
      <c r="G18" s="16"/>
    </row>
    <row r="19" spans="1:7" ht="15.75" thickBot="1" x14ac:dyDescent="0.3">
      <c r="A19" s="3" t="s">
        <v>11</v>
      </c>
      <c r="B19" s="29"/>
      <c r="C19" s="3" t="s">
        <v>12</v>
      </c>
      <c r="D19" s="3">
        <v>1.88</v>
      </c>
      <c r="E19" s="3" t="s">
        <v>13</v>
      </c>
      <c r="F19" s="3">
        <f>(B19*D19)/1000</f>
        <v>0</v>
      </c>
      <c r="G19" s="3" t="s">
        <v>124</v>
      </c>
    </row>
    <row r="20" spans="1:7" ht="15.75" thickBot="1" x14ac:dyDescent="0.3">
      <c r="A20" s="3" t="s">
        <v>14</v>
      </c>
      <c r="B20" s="29"/>
      <c r="C20" s="3" t="s">
        <v>12</v>
      </c>
      <c r="D20" s="3">
        <v>1.88</v>
      </c>
      <c r="E20" s="3" t="s">
        <v>13</v>
      </c>
      <c r="F20" s="3">
        <f t="shared" ref="F20:F27" si="1">(B20*D20)/1000</f>
        <v>0</v>
      </c>
      <c r="G20" s="3" t="s">
        <v>124</v>
      </c>
    </row>
    <row r="21" spans="1:7" ht="15.75" thickBot="1" x14ac:dyDescent="0.3">
      <c r="A21" s="3" t="s">
        <v>15</v>
      </c>
      <c r="B21" s="29"/>
      <c r="C21" s="3" t="s">
        <v>16</v>
      </c>
      <c r="D21" s="3">
        <v>3.19</v>
      </c>
      <c r="E21" s="3" t="s">
        <v>17</v>
      </c>
      <c r="F21" s="3">
        <f t="shared" si="1"/>
        <v>0</v>
      </c>
      <c r="G21" s="3" t="s">
        <v>124</v>
      </c>
    </row>
    <row r="22" spans="1:7" ht="15.75" thickBot="1" x14ac:dyDescent="0.3">
      <c r="A22" s="3" t="s">
        <v>18</v>
      </c>
      <c r="B22" s="29"/>
      <c r="C22" s="3" t="s">
        <v>16</v>
      </c>
      <c r="D22" s="3">
        <v>3.23</v>
      </c>
      <c r="E22" s="3" t="s">
        <v>17</v>
      </c>
      <c r="F22" s="3">
        <f t="shared" si="1"/>
        <v>0</v>
      </c>
      <c r="G22" s="3" t="s">
        <v>124</v>
      </c>
    </row>
    <row r="23" spans="1:7" ht="15.75" thickBot="1" x14ac:dyDescent="0.3">
      <c r="A23" s="3" t="s">
        <v>19</v>
      </c>
      <c r="B23" s="29">
        <v>1090.5</v>
      </c>
      <c r="C23" s="3" t="s">
        <v>16</v>
      </c>
      <c r="D23" s="3">
        <v>1.7250000000000001</v>
      </c>
      <c r="E23" s="3" t="s">
        <v>17</v>
      </c>
      <c r="F23" s="3">
        <f t="shared" si="1"/>
        <v>1.8811125000000002</v>
      </c>
      <c r="G23" s="3" t="s">
        <v>124</v>
      </c>
    </row>
    <row r="24" spans="1:7" ht="15.75" thickBot="1" x14ac:dyDescent="0.3">
      <c r="A24" s="3" t="s">
        <v>20</v>
      </c>
      <c r="B24" s="29"/>
      <c r="C24" s="3" t="s">
        <v>21</v>
      </c>
      <c r="D24" s="3">
        <v>4.4000000000000004</v>
      </c>
      <c r="E24" s="3" t="s">
        <v>22</v>
      </c>
      <c r="F24" s="3">
        <f t="shared" si="1"/>
        <v>0</v>
      </c>
      <c r="G24" s="3" t="s">
        <v>124</v>
      </c>
    </row>
    <row r="25" spans="1:7" ht="15.75" thickBot="1" x14ac:dyDescent="0.3">
      <c r="A25" s="3" t="s">
        <v>23</v>
      </c>
      <c r="B25" s="29"/>
      <c r="C25" s="3" t="s">
        <v>21</v>
      </c>
      <c r="D25" s="3">
        <v>2.57</v>
      </c>
      <c r="E25" s="3" t="s">
        <v>22</v>
      </c>
      <c r="F25" s="3">
        <f t="shared" si="1"/>
        <v>0</v>
      </c>
      <c r="G25" s="3" t="s">
        <v>124</v>
      </c>
    </row>
    <row r="26" spans="1:7" ht="24.75" thickBot="1" x14ac:dyDescent="0.3">
      <c r="A26" s="3" t="s">
        <v>24</v>
      </c>
      <c r="B26" s="29"/>
      <c r="C26" s="3" t="s">
        <v>16</v>
      </c>
      <c r="D26" s="3">
        <v>1.73</v>
      </c>
      <c r="E26" s="3" t="s">
        <v>17</v>
      </c>
      <c r="F26" s="3">
        <f t="shared" si="1"/>
        <v>0</v>
      </c>
      <c r="G26" s="3" t="s">
        <v>124</v>
      </c>
    </row>
    <row r="27" spans="1:7" ht="24.75" thickBot="1" x14ac:dyDescent="0.3">
      <c r="A27" s="3" t="s">
        <v>25</v>
      </c>
      <c r="B27" s="29"/>
      <c r="C27" s="3" t="s">
        <v>16</v>
      </c>
      <c r="D27" s="3">
        <v>3.23</v>
      </c>
      <c r="E27" s="3" t="s">
        <v>17</v>
      </c>
      <c r="F27" s="3">
        <f t="shared" si="1"/>
        <v>0</v>
      </c>
      <c r="G27" s="3" t="s">
        <v>124</v>
      </c>
    </row>
    <row r="28" spans="1:7" ht="15.75" thickBot="1" x14ac:dyDescent="0.3">
      <c r="A28" s="5"/>
      <c r="B28" s="25"/>
      <c r="C28" s="16"/>
      <c r="D28" s="35" t="s">
        <v>9</v>
      </c>
      <c r="E28" s="36"/>
      <c r="F28" s="2">
        <f>SUM(F19:F27)</f>
        <v>1.8811125000000002</v>
      </c>
      <c r="G28" s="3" t="s">
        <v>124</v>
      </c>
    </row>
    <row r="29" spans="1:7" ht="15.75" thickBot="1" x14ac:dyDescent="0.3">
      <c r="A29" s="30" t="s">
        <v>26</v>
      </c>
      <c r="B29" s="5"/>
      <c r="C29" s="25"/>
      <c r="D29" s="25"/>
      <c r="E29" s="25"/>
      <c r="F29" s="25"/>
      <c r="G29" s="16"/>
    </row>
    <row r="30" spans="1:7" ht="15.75" thickBot="1" x14ac:dyDescent="0.3">
      <c r="A30" s="3" t="s">
        <v>27</v>
      </c>
      <c r="B30" s="29"/>
      <c r="C30" s="3" t="s">
        <v>12</v>
      </c>
      <c r="D30" s="3">
        <v>0.29799999999999999</v>
      </c>
      <c r="E30" s="3" t="s">
        <v>13</v>
      </c>
      <c r="F30" s="3">
        <f>(B30*D30)/1000</f>
        <v>0</v>
      </c>
      <c r="G30" s="3" t="s">
        <v>124</v>
      </c>
    </row>
    <row r="31" spans="1:7" ht="21.75" thickBot="1" x14ac:dyDescent="0.3">
      <c r="A31" s="3" t="s">
        <v>28</v>
      </c>
      <c r="B31" s="29"/>
      <c r="C31" s="3" t="s">
        <v>133</v>
      </c>
      <c r="D31" s="3">
        <v>29.5</v>
      </c>
      <c r="E31" s="3" t="s">
        <v>29</v>
      </c>
      <c r="F31" s="3">
        <f>(B31*D31)/1000</f>
        <v>0</v>
      </c>
      <c r="G31" s="3" t="s">
        <v>124</v>
      </c>
    </row>
    <row r="32" spans="1:7" ht="15.75" thickBot="1" x14ac:dyDescent="0.3">
      <c r="A32" s="5"/>
      <c r="B32" s="25"/>
      <c r="C32" s="16"/>
      <c r="D32" s="35" t="s">
        <v>9</v>
      </c>
      <c r="E32" s="36"/>
      <c r="F32" s="2">
        <f>SUM(F30:F31)</f>
        <v>0</v>
      </c>
      <c r="G32" s="3" t="s">
        <v>124</v>
      </c>
    </row>
    <row r="33" spans="1:7" ht="15.75" thickBot="1" x14ac:dyDescent="0.3">
      <c r="A33" s="30" t="s">
        <v>30</v>
      </c>
      <c r="B33" s="5"/>
      <c r="C33" s="25"/>
      <c r="D33" s="25"/>
      <c r="E33" s="25"/>
      <c r="F33" s="25"/>
      <c r="G33" s="16"/>
    </row>
    <row r="34" spans="1:7" ht="15.75" thickBot="1" x14ac:dyDescent="0.3">
      <c r="A34" s="3" t="s">
        <v>31</v>
      </c>
      <c r="B34" s="29">
        <v>0</v>
      </c>
      <c r="C34" s="3" t="s">
        <v>21</v>
      </c>
      <c r="D34" s="3">
        <v>8</v>
      </c>
      <c r="E34" s="3" t="s">
        <v>22</v>
      </c>
      <c r="F34" s="3">
        <f>(B34*D34)/1000</f>
        <v>0</v>
      </c>
      <c r="G34" s="3" t="s">
        <v>124</v>
      </c>
    </row>
    <row r="35" spans="1:7" ht="15.75" thickBot="1" x14ac:dyDescent="0.3">
      <c r="A35" s="3" t="s">
        <v>32</v>
      </c>
      <c r="B35" s="29">
        <v>0</v>
      </c>
      <c r="C35" s="3" t="s">
        <v>21</v>
      </c>
      <c r="D35" s="4">
        <v>1810</v>
      </c>
      <c r="E35" s="3" t="s">
        <v>22</v>
      </c>
      <c r="F35" s="3">
        <f t="shared" ref="F35:F43" si="2">(B35*D35)/1000</f>
        <v>0</v>
      </c>
      <c r="G35" s="3" t="s">
        <v>124</v>
      </c>
    </row>
    <row r="36" spans="1:7" ht="15.75" thickBot="1" x14ac:dyDescent="0.3">
      <c r="A36" s="3" t="s">
        <v>33</v>
      </c>
      <c r="B36" s="29">
        <v>0</v>
      </c>
      <c r="C36" s="3" t="s">
        <v>21</v>
      </c>
      <c r="D36" s="4">
        <v>3922</v>
      </c>
      <c r="E36" s="3" t="s">
        <v>22</v>
      </c>
      <c r="F36" s="3">
        <f t="shared" si="2"/>
        <v>0</v>
      </c>
      <c r="G36" s="3" t="s">
        <v>124</v>
      </c>
    </row>
    <row r="37" spans="1:7" ht="15.75" thickBot="1" x14ac:dyDescent="0.3">
      <c r="A37" s="3" t="s">
        <v>34</v>
      </c>
      <c r="B37" s="29">
        <v>0</v>
      </c>
      <c r="C37" s="3" t="s">
        <v>21</v>
      </c>
      <c r="D37" s="4">
        <v>3985</v>
      </c>
      <c r="E37" s="3" t="s">
        <v>22</v>
      </c>
      <c r="F37" s="3">
        <f t="shared" si="2"/>
        <v>0</v>
      </c>
      <c r="G37" s="3" t="s">
        <v>124</v>
      </c>
    </row>
    <row r="38" spans="1:7" ht="15.75" thickBot="1" x14ac:dyDescent="0.3">
      <c r="A38" s="3" t="s">
        <v>35</v>
      </c>
      <c r="B38" s="29">
        <v>0</v>
      </c>
      <c r="C38" s="3" t="s">
        <v>21</v>
      </c>
      <c r="D38" s="4">
        <v>1774</v>
      </c>
      <c r="E38" s="3" t="s">
        <v>22</v>
      </c>
      <c r="F38" s="3">
        <f t="shared" si="2"/>
        <v>0</v>
      </c>
      <c r="G38" s="3" t="s">
        <v>124</v>
      </c>
    </row>
    <row r="39" spans="1:7" ht="15.75" thickBot="1" x14ac:dyDescent="0.3">
      <c r="A39" s="3" t="s">
        <v>36</v>
      </c>
      <c r="B39" s="29">
        <v>0</v>
      </c>
      <c r="C39" s="3" t="s">
        <v>21</v>
      </c>
      <c r="D39" s="4">
        <v>2088</v>
      </c>
      <c r="E39" s="3" t="s">
        <v>22</v>
      </c>
      <c r="F39" s="3">
        <f t="shared" si="2"/>
        <v>0</v>
      </c>
      <c r="G39" s="3" t="s">
        <v>124</v>
      </c>
    </row>
    <row r="40" spans="1:7" ht="15.75" thickBot="1" x14ac:dyDescent="0.3">
      <c r="A40" s="3" t="s">
        <v>37</v>
      </c>
      <c r="B40" s="29">
        <v>0</v>
      </c>
      <c r="C40" s="3" t="s">
        <v>21</v>
      </c>
      <c r="D40" s="4">
        <v>1430</v>
      </c>
      <c r="E40" s="3" t="s">
        <v>22</v>
      </c>
      <c r="F40" s="3">
        <f t="shared" si="2"/>
        <v>0</v>
      </c>
      <c r="G40" s="3" t="s">
        <v>124</v>
      </c>
    </row>
    <row r="41" spans="1:7" ht="15.75" thickBot="1" x14ac:dyDescent="0.3">
      <c r="A41" s="3" t="s">
        <v>38</v>
      </c>
      <c r="B41" s="29">
        <v>0</v>
      </c>
      <c r="C41" s="3" t="s">
        <v>21</v>
      </c>
      <c r="D41" s="3">
        <v>675</v>
      </c>
      <c r="E41" s="3" t="s">
        <v>22</v>
      </c>
      <c r="F41" s="3">
        <f t="shared" si="2"/>
        <v>0</v>
      </c>
      <c r="G41" s="3" t="s">
        <v>124</v>
      </c>
    </row>
    <row r="42" spans="1:7" ht="15.75" thickBot="1" x14ac:dyDescent="0.3">
      <c r="A42" s="3" t="s">
        <v>39</v>
      </c>
      <c r="B42" s="29">
        <v>0</v>
      </c>
      <c r="C42" s="3" t="s">
        <v>21</v>
      </c>
      <c r="D42" s="4">
        <v>3500</v>
      </c>
      <c r="E42" s="3" t="s">
        <v>22</v>
      </c>
      <c r="F42" s="3">
        <f t="shared" si="2"/>
        <v>0</v>
      </c>
      <c r="G42" s="3" t="s">
        <v>124</v>
      </c>
    </row>
    <row r="43" spans="1:7" ht="15.75" thickBot="1" x14ac:dyDescent="0.3">
      <c r="A43" s="3" t="s">
        <v>40</v>
      </c>
      <c r="B43" s="29">
        <v>0</v>
      </c>
      <c r="C43" s="3" t="s">
        <v>21</v>
      </c>
      <c r="D43" s="4">
        <v>4470</v>
      </c>
      <c r="E43" s="3" t="s">
        <v>22</v>
      </c>
      <c r="F43" s="3">
        <f t="shared" si="2"/>
        <v>0</v>
      </c>
      <c r="G43" s="3" t="s">
        <v>124</v>
      </c>
    </row>
    <row r="44" spans="1:7" ht="15.75" thickBot="1" x14ac:dyDescent="0.3">
      <c r="A44" s="5"/>
      <c r="B44" s="25"/>
      <c r="C44" s="16"/>
      <c r="D44" s="35" t="s">
        <v>9</v>
      </c>
      <c r="E44" s="36"/>
      <c r="F44" s="2">
        <f>SUM(F34:F43)</f>
        <v>0</v>
      </c>
      <c r="G44" s="3" t="s">
        <v>124</v>
      </c>
    </row>
    <row r="45" spans="1:7" ht="15.75" thickBot="1" x14ac:dyDescent="0.3">
      <c r="A45" s="30" t="s">
        <v>41</v>
      </c>
      <c r="B45" s="5"/>
      <c r="C45" s="25"/>
      <c r="D45" s="25"/>
      <c r="E45" s="25"/>
      <c r="F45" s="25"/>
      <c r="G45" s="16"/>
    </row>
    <row r="46" spans="1:7" ht="15.75" thickBot="1" x14ac:dyDescent="0.3">
      <c r="A46" s="3" t="s">
        <v>42</v>
      </c>
      <c r="B46" s="29">
        <v>366.46</v>
      </c>
      <c r="C46" s="3" t="s">
        <v>16</v>
      </c>
      <c r="D46" s="3">
        <v>2.7839999999999998</v>
      </c>
      <c r="E46" s="3" t="s">
        <v>17</v>
      </c>
      <c r="F46" s="3">
        <f>(B46*D46)/1000</f>
        <v>1.0202246399999999</v>
      </c>
      <c r="G46" s="3" t="s">
        <v>124</v>
      </c>
    </row>
    <row r="47" spans="1:7" ht="15.75" thickBot="1" x14ac:dyDescent="0.3">
      <c r="A47" s="3" t="s">
        <v>43</v>
      </c>
      <c r="B47" s="29"/>
      <c r="C47" s="3" t="s">
        <v>16</v>
      </c>
      <c r="D47" s="3">
        <v>3.23</v>
      </c>
      <c r="E47" s="3" t="s">
        <v>17</v>
      </c>
      <c r="F47" s="3">
        <f t="shared" ref="F47:F51" si="3">(B47*D47)/1000</f>
        <v>0</v>
      </c>
      <c r="G47" s="3" t="s">
        <v>124</v>
      </c>
    </row>
    <row r="48" spans="1:7" ht="15.75" thickBot="1" x14ac:dyDescent="0.3">
      <c r="A48" s="3" t="s">
        <v>44</v>
      </c>
      <c r="B48" s="29"/>
      <c r="C48" s="3" t="s">
        <v>16</v>
      </c>
      <c r="D48" s="3">
        <v>1.806</v>
      </c>
      <c r="E48" s="3" t="s">
        <v>17</v>
      </c>
      <c r="F48" s="3">
        <f t="shared" si="3"/>
        <v>0</v>
      </c>
      <c r="G48" s="3" t="s">
        <v>124</v>
      </c>
    </row>
    <row r="49" spans="1:7" ht="15.75" thickBot="1" x14ac:dyDescent="0.3">
      <c r="A49" s="3" t="s">
        <v>45</v>
      </c>
      <c r="B49" s="29"/>
      <c r="C49" s="3" t="s">
        <v>16</v>
      </c>
      <c r="D49" s="3">
        <v>0.34499999999999997</v>
      </c>
      <c r="E49" s="3" t="s">
        <v>17</v>
      </c>
      <c r="F49" s="3">
        <f t="shared" si="3"/>
        <v>0</v>
      </c>
      <c r="G49" s="3" t="s">
        <v>124</v>
      </c>
    </row>
    <row r="50" spans="1:7" ht="15.75" thickBot="1" x14ac:dyDescent="0.3">
      <c r="A50" s="3" t="s">
        <v>46</v>
      </c>
      <c r="B50" s="29"/>
      <c r="C50" s="3" t="s">
        <v>16</v>
      </c>
      <c r="D50" s="3">
        <v>1.083</v>
      </c>
      <c r="E50" s="3" t="s">
        <v>17</v>
      </c>
      <c r="F50" s="3">
        <f t="shared" si="3"/>
        <v>0</v>
      </c>
      <c r="G50" s="3" t="s">
        <v>124</v>
      </c>
    </row>
    <row r="51" spans="1:7" ht="15.75" thickBot="1" x14ac:dyDescent="0.3">
      <c r="A51" s="3" t="s">
        <v>47</v>
      </c>
      <c r="B51" s="29"/>
      <c r="C51" s="3" t="s">
        <v>16</v>
      </c>
      <c r="D51" s="3">
        <v>2.94</v>
      </c>
      <c r="E51" s="3" t="s">
        <v>17</v>
      </c>
      <c r="F51" s="3">
        <f t="shared" si="3"/>
        <v>0</v>
      </c>
      <c r="G51" s="3" t="s">
        <v>124</v>
      </c>
    </row>
    <row r="52" spans="1:7" ht="15.75" thickBot="1" x14ac:dyDescent="0.3">
      <c r="A52" s="5"/>
      <c r="B52" s="25"/>
      <c r="C52" s="16"/>
      <c r="D52" s="35" t="s">
        <v>9</v>
      </c>
      <c r="E52" s="36"/>
      <c r="F52" s="2">
        <f>SUM(F46:F51)</f>
        <v>1.0202246399999999</v>
      </c>
      <c r="G52" s="3" t="s">
        <v>124</v>
      </c>
    </row>
    <row r="53" spans="1:7" ht="15.75" thickBot="1" x14ac:dyDescent="0.3">
      <c r="A53" s="30" t="s">
        <v>48</v>
      </c>
      <c r="B53" s="5"/>
      <c r="C53" s="25"/>
      <c r="D53" s="25"/>
      <c r="E53" s="25"/>
      <c r="F53" s="25"/>
      <c r="G53" s="16"/>
    </row>
    <row r="54" spans="1:7" ht="24.75" thickBot="1" x14ac:dyDescent="0.3">
      <c r="A54" s="3" t="s">
        <v>49</v>
      </c>
      <c r="B54" s="29"/>
      <c r="C54" s="3" t="s">
        <v>58</v>
      </c>
      <c r="D54" s="3">
        <v>6.0999999999999999E-2</v>
      </c>
      <c r="E54" s="3" t="s">
        <v>50</v>
      </c>
      <c r="F54" s="3">
        <f>(B54*D54)/1000</f>
        <v>0</v>
      </c>
      <c r="G54" s="3" t="s">
        <v>124</v>
      </c>
    </row>
    <row r="55" spans="1:7" ht="15.75" thickBot="1" x14ac:dyDescent="0.3">
      <c r="A55" s="3" t="s">
        <v>51</v>
      </c>
      <c r="B55" s="29"/>
      <c r="C55" s="3" t="s">
        <v>52</v>
      </c>
      <c r="D55" s="3">
        <v>5.28E-2</v>
      </c>
      <c r="E55" s="3" t="s">
        <v>53</v>
      </c>
      <c r="F55" s="3">
        <f t="shared" ref="F55:F60" si="4">(B55*D55)/1000</f>
        <v>0</v>
      </c>
      <c r="G55" s="3" t="s">
        <v>124</v>
      </c>
    </row>
    <row r="56" spans="1:7" ht="15.75" thickBot="1" x14ac:dyDescent="0.3">
      <c r="A56" s="3" t="s">
        <v>54</v>
      </c>
      <c r="B56" s="29"/>
      <c r="C56" s="3" t="s">
        <v>52</v>
      </c>
      <c r="D56" s="3">
        <v>0.13700000000000001</v>
      </c>
      <c r="E56" s="3" t="s">
        <v>53</v>
      </c>
      <c r="F56" s="3">
        <f t="shared" si="4"/>
        <v>0</v>
      </c>
      <c r="G56" s="3" t="s">
        <v>124</v>
      </c>
    </row>
    <row r="57" spans="1:7" ht="15.75" thickBot="1" x14ac:dyDescent="0.3">
      <c r="A57" s="3" t="s">
        <v>55</v>
      </c>
      <c r="B57" s="29"/>
      <c r="C57" s="3" t="s">
        <v>52</v>
      </c>
      <c r="D57" s="3">
        <v>0.22</v>
      </c>
      <c r="E57" s="3" t="s">
        <v>53</v>
      </c>
      <c r="F57" s="3">
        <f t="shared" si="4"/>
        <v>0</v>
      </c>
      <c r="G57" s="3" t="s">
        <v>124</v>
      </c>
    </row>
    <row r="58" spans="1:7" ht="15.75" thickBot="1" x14ac:dyDescent="0.3">
      <c r="A58" s="3" t="s">
        <v>56</v>
      </c>
      <c r="B58" s="29"/>
      <c r="C58" s="3" t="s">
        <v>52</v>
      </c>
      <c r="D58" s="3">
        <v>0.29799999999999999</v>
      </c>
      <c r="E58" s="3" t="s">
        <v>53</v>
      </c>
      <c r="F58" s="3">
        <f t="shared" si="4"/>
        <v>0</v>
      </c>
      <c r="G58" s="3" t="s">
        <v>124</v>
      </c>
    </row>
    <row r="59" spans="1:7" ht="24.75" thickBot="1" x14ac:dyDescent="0.3">
      <c r="A59" s="3" t="s">
        <v>57</v>
      </c>
      <c r="B59" s="29"/>
      <c r="C59" s="3" t="s">
        <v>58</v>
      </c>
      <c r="D59" s="3">
        <v>0.2</v>
      </c>
      <c r="E59" s="3" t="s">
        <v>59</v>
      </c>
      <c r="F59" s="3">
        <f t="shared" si="4"/>
        <v>0</v>
      </c>
      <c r="G59" s="3" t="s">
        <v>124</v>
      </c>
    </row>
    <row r="60" spans="1:7" ht="15.75" thickBot="1" x14ac:dyDescent="0.3">
      <c r="A60" s="3" t="s">
        <v>60</v>
      </c>
      <c r="B60" s="29"/>
      <c r="C60" s="3" t="s">
        <v>52</v>
      </c>
      <c r="D60" s="3">
        <v>6.0000000000000001E-3</v>
      </c>
      <c r="E60" s="3" t="s">
        <v>53</v>
      </c>
      <c r="F60" s="3">
        <f t="shared" si="4"/>
        <v>0</v>
      </c>
      <c r="G60" s="3" t="s">
        <v>124</v>
      </c>
    </row>
    <row r="61" spans="1:7" ht="15.75" thickBot="1" x14ac:dyDescent="0.3">
      <c r="A61" s="5"/>
      <c r="B61" s="25"/>
      <c r="C61" s="16"/>
      <c r="D61" s="35" t="s">
        <v>9</v>
      </c>
      <c r="E61" s="36"/>
      <c r="F61" s="2">
        <f>SUM(F54:F60)</f>
        <v>0</v>
      </c>
      <c r="G61" s="3" t="s">
        <v>124</v>
      </c>
    </row>
    <row r="62" spans="1:7" ht="15.75" thickBot="1" x14ac:dyDescent="0.3">
      <c r="A62" s="30" t="s">
        <v>61</v>
      </c>
      <c r="B62" s="5"/>
      <c r="C62" s="25"/>
      <c r="D62" s="25"/>
      <c r="E62" s="25"/>
      <c r="F62" s="25"/>
      <c r="G62" s="16"/>
    </row>
    <row r="63" spans="1:7" ht="24.75" thickBot="1" x14ac:dyDescent="0.3">
      <c r="A63" s="3" t="s">
        <v>49</v>
      </c>
      <c r="B63" s="29"/>
      <c r="C63" s="3" t="s">
        <v>58</v>
      </c>
      <c r="D63" s="3">
        <v>6.0999999999999999E-2</v>
      </c>
      <c r="E63" s="3" t="s">
        <v>50</v>
      </c>
      <c r="F63" s="3">
        <f>(B63*D63)/1000</f>
        <v>0</v>
      </c>
      <c r="G63" s="3" t="s">
        <v>124</v>
      </c>
    </row>
    <row r="64" spans="1:7" ht="15.75" thickBot="1" x14ac:dyDescent="0.3">
      <c r="A64" s="3" t="s">
        <v>62</v>
      </c>
      <c r="B64" s="29"/>
      <c r="C64" s="3" t="s">
        <v>52</v>
      </c>
      <c r="D64" s="3">
        <v>4.8000000000000001E-2</v>
      </c>
      <c r="E64" s="3" t="s">
        <v>53</v>
      </c>
      <c r="F64" s="3">
        <f t="shared" ref="F64:F69" si="5">(B64*D64)/1000</f>
        <v>0</v>
      </c>
      <c r="G64" s="3" t="s">
        <v>124</v>
      </c>
    </row>
    <row r="65" spans="1:7" ht="15.75" thickBot="1" x14ac:dyDescent="0.3">
      <c r="A65" s="3" t="s">
        <v>63</v>
      </c>
      <c r="B65" s="29"/>
      <c r="C65" s="3" t="s">
        <v>52</v>
      </c>
      <c r="D65" s="3">
        <v>0.11899999999999999</v>
      </c>
      <c r="E65" s="3" t="s">
        <v>53</v>
      </c>
      <c r="F65" s="3">
        <f t="shared" si="5"/>
        <v>0</v>
      </c>
      <c r="G65" s="3" t="s">
        <v>124</v>
      </c>
    </row>
    <row r="66" spans="1:7" ht="15.75" thickBot="1" x14ac:dyDescent="0.3">
      <c r="A66" s="3" t="s">
        <v>64</v>
      </c>
      <c r="B66" s="29"/>
      <c r="C66" s="3" t="s">
        <v>52</v>
      </c>
      <c r="D66" s="3">
        <v>0.22</v>
      </c>
      <c r="E66" s="3" t="s">
        <v>53</v>
      </c>
      <c r="F66" s="3">
        <f t="shared" si="5"/>
        <v>0</v>
      </c>
      <c r="G66" s="3" t="s">
        <v>124</v>
      </c>
    </row>
    <row r="67" spans="1:7" ht="24.75" thickBot="1" x14ac:dyDescent="0.3">
      <c r="A67" s="3" t="s">
        <v>65</v>
      </c>
      <c r="B67" s="29"/>
      <c r="C67" s="3" t="s">
        <v>52</v>
      </c>
      <c r="D67" s="3">
        <v>0.22</v>
      </c>
      <c r="E67" s="3" t="s">
        <v>50</v>
      </c>
      <c r="F67" s="3">
        <f t="shared" si="5"/>
        <v>0</v>
      </c>
      <c r="G67" s="3" t="s">
        <v>124</v>
      </c>
    </row>
    <row r="68" spans="1:7" ht="15.75" thickBot="1" x14ac:dyDescent="0.3">
      <c r="A68" s="3" t="s">
        <v>66</v>
      </c>
      <c r="B68" s="29"/>
      <c r="C68" s="3" t="s">
        <v>52</v>
      </c>
      <c r="D68" s="3">
        <v>0.29799999999999999</v>
      </c>
      <c r="E68" s="3" t="s">
        <v>53</v>
      </c>
      <c r="F68" s="3">
        <f t="shared" si="5"/>
        <v>0</v>
      </c>
      <c r="G68" s="3" t="s">
        <v>124</v>
      </c>
    </row>
    <row r="69" spans="1:7" ht="24.75" thickBot="1" x14ac:dyDescent="0.3">
      <c r="A69" s="3" t="s">
        <v>142</v>
      </c>
      <c r="B69" s="29"/>
      <c r="C69" s="3" t="s">
        <v>128</v>
      </c>
      <c r="D69" s="3">
        <v>0.2</v>
      </c>
      <c r="E69" s="3" t="s">
        <v>68</v>
      </c>
      <c r="F69" s="3">
        <f t="shared" si="5"/>
        <v>0</v>
      </c>
      <c r="G69" s="3" t="s">
        <v>124</v>
      </c>
    </row>
    <row r="70" spans="1:7" ht="15.75" thickBot="1" x14ac:dyDescent="0.3">
      <c r="A70" s="5"/>
      <c r="B70" s="25"/>
      <c r="C70" s="16"/>
      <c r="D70" s="35" t="s">
        <v>9</v>
      </c>
      <c r="E70" s="36"/>
      <c r="F70" s="2">
        <f>SUM(F63:F69)</f>
        <v>0</v>
      </c>
      <c r="G70" s="3" t="s">
        <v>124</v>
      </c>
    </row>
    <row r="71" spans="1:7" ht="15.75" thickBot="1" x14ac:dyDescent="0.3">
      <c r="A71" s="30" t="s">
        <v>69</v>
      </c>
      <c r="B71" s="5"/>
      <c r="C71" s="25"/>
      <c r="D71" s="25"/>
      <c r="E71" s="25"/>
      <c r="F71" s="25"/>
      <c r="G71" s="16"/>
    </row>
    <row r="72" spans="1:7" ht="24.75" thickBot="1" x14ac:dyDescent="0.3">
      <c r="A72" s="3" t="s">
        <v>49</v>
      </c>
      <c r="B72" s="29"/>
      <c r="C72" s="3" t="s">
        <v>58</v>
      </c>
      <c r="D72" s="3">
        <v>6.0999999999999999E-2</v>
      </c>
      <c r="E72" s="3" t="s">
        <v>50</v>
      </c>
      <c r="F72" s="3">
        <f>(B72*D72)/1000</f>
        <v>0</v>
      </c>
      <c r="G72" s="3" t="s">
        <v>124</v>
      </c>
    </row>
    <row r="73" spans="1:7" ht="15.75" thickBot="1" x14ac:dyDescent="0.3">
      <c r="A73" s="3" t="s">
        <v>70</v>
      </c>
      <c r="B73" s="29"/>
      <c r="C73" s="3" t="s">
        <v>52</v>
      </c>
      <c r="D73" s="3">
        <v>5.28E-2</v>
      </c>
      <c r="E73" s="3" t="s">
        <v>53</v>
      </c>
      <c r="F73" s="3">
        <f t="shared" ref="F73:F89" si="6">(B73*D73)/1000</f>
        <v>0</v>
      </c>
      <c r="G73" s="3" t="s">
        <v>124</v>
      </c>
    </row>
    <row r="74" spans="1:7" ht="24.75" thickBot="1" x14ac:dyDescent="0.3">
      <c r="A74" s="3" t="s">
        <v>71</v>
      </c>
      <c r="B74" s="29"/>
      <c r="C74" s="3" t="s">
        <v>16</v>
      </c>
      <c r="D74" s="3">
        <v>2.94</v>
      </c>
      <c r="E74" s="3" t="s">
        <v>17</v>
      </c>
      <c r="F74" s="3">
        <f t="shared" si="6"/>
        <v>0</v>
      </c>
      <c r="G74" s="3" t="s">
        <v>124</v>
      </c>
    </row>
    <row r="75" spans="1:7" ht="15.75" thickBot="1" x14ac:dyDescent="0.3">
      <c r="A75" s="3" t="s">
        <v>72</v>
      </c>
      <c r="B75" s="29"/>
      <c r="C75" s="3" t="s">
        <v>52</v>
      </c>
      <c r="D75" s="3">
        <v>0.13700000000000001</v>
      </c>
      <c r="E75" s="3" t="s">
        <v>53</v>
      </c>
      <c r="F75" s="3">
        <f t="shared" si="6"/>
        <v>0</v>
      </c>
      <c r="G75" s="3" t="s">
        <v>124</v>
      </c>
    </row>
    <row r="76" spans="1:7" ht="15.75" thickBot="1" x14ac:dyDescent="0.3">
      <c r="A76" s="3" t="s">
        <v>73</v>
      </c>
      <c r="B76" s="29"/>
      <c r="C76" s="3" t="s">
        <v>16</v>
      </c>
      <c r="D76" s="3">
        <v>2.74</v>
      </c>
      <c r="E76" s="3" t="s">
        <v>17</v>
      </c>
      <c r="F76" s="3">
        <f t="shared" si="6"/>
        <v>0</v>
      </c>
      <c r="G76" s="3" t="s">
        <v>124</v>
      </c>
    </row>
    <row r="77" spans="1:7" ht="15.75" thickBot="1" x14ac:dyDescent="0.3">
      <c r="A77" s="3" t="s">
        <v>74</v>
      </c>
      <c r="B77" s="29"/>
      <c r="C77" s="3" t="s">
        <v>4</v>
      </c>
      <c r="D77" s="3">
        <v>0.52600000000000002</v>
      </c>
      <c r="E77" s="3" t="s">
        <v>5</v>
      </c>
      <c r="F77" s="3">
        <f t="shared" si="6"/>
        <v>0</v>
      </c>
      <c r="G77" s="3" t="s">
        <v>124</v>
      </c>
    </row>
    <row r="78" spans="1:7" ht="24.75" thickBot="1" x14ac:dyDescent="0.3">
      <c r="A78" s="3" t="s">
        <v>75</v>
      </c>
      <c r="B78" s="29"/>
      <c r="C78" s="3" t="s">
        <v>52</v>
      </c>
      <c r="D78" s="3">
        <v>0.22</v>
      </c>
      <c r="E78" s="3" t="s">
        <v>53</v>
      </c>
      <c r="F78" s="3">
        <f t="shared" si="6"/>
        <v>0</v>
      </c>
      <c r="G78" s="3" t="s">
        <v>124</v>
      </c>
    </row>
    <row r="79" spans="1:7" ht="24.75" thickBot="1" x14ac:dyDescent="0.3">
      <c r="A79" s="3" t="s">
        <v>76</v>
      </c>
      <c r="B79" s="29"/>
      <c r="C79" s="3" t="s">
        <v>16</v>
      </c>
      <c r="D79" s="3">
        <v>2.74</v>
      </c>
      <c r="E79" s="3" t="s">
        <v>17</v>
      </c>
      <c r="F79" s="3">
        <f t="shared" si="6"/>
        <v>0</v>
      </c>
      <c r="G79" s="3" t="s">
        <v>124</v>
      </c>
    </row>
    <row r="80" spans="1:7" ht="24.75" thickBot="1" x14ac:dyDescent="0.3">
      <c r="A80" s="3" t="s">
        <v>77</v>
      </c>
      <c r="B80" s="29"/>
      <c r="C80" s="3" t="s">
        <v>16</v>
      </c>
      <c r="D80" s="3">
        <v>3.23</v>
      </c>
      <c r="E80" s="3" t="s">
        <v>17</v>
      </c>
      <c r="F80" s="3">
        <f t="shared" si="6"/>
        <v>0</v>
      </c>
      <c r="G80" s="3" t="s">
        <v>124</v>
      </c>
    </row>
    <row r="81" spans="1:7" ht="24.75" thickBot="1" x14ac:dyDescent="0.3">
      <c r="A81" s="3" t="s">
        <v>78</v>
      </c>
      <c r="B81" s="29"/>
      <c r="C81" s="3" t="s">
        <v>16</v>
      </c>
      <c r="D81" s="3">
        <v>0.34499999999999997</v>
      </c>
      <c r="E81" s="3" t="s">
        <v>17</v>
      </c>
      <c r="F81" s="3">
        <f t="shared" si="6"/>
        <v>0</v>
      </c>
      <c r="G81" s="3" t="s">
        <v>124</v>
      </c>
    </row>
    <row r="82" spans="1:7" ht="15.75" thickBot="1" x14ac:dyDescent="0.3">
      <c r="A82" s="3" t="s">
        <v>79</v>
      </c>
      <c r="B82" s="29"/>
      <c r="C82" s="3" t="s">
        <v>16</v>
      </c>
      <c r="D82" s="3">
        <v>1.81</v>
      </c>
      <c r="E82" s="3" t="s">
        <v>17</v>
      </c>
      <c r="F82" s="3">
        <f t="shared" si="6"/>
        <v>0</v>
      </c>
      <c r="G82" s="3" t="s">
        <v>124</v>
      </c>
    </row>
    <row r="83" spans="1:7" ht="15.75" thickBot="1" x14ac:dyDescent="0.3">
      <c r="A83" s="3" t="s">
        <v>80</v>
      </c>
      <c r="B83" s="29"/>
      <c r="C83" s="3" t="s">
        <v>52</v>
      </c>
      <c r="D83" s="3">
        <v>0.29799999999999999</v>
      </c>
      <c r="E83" s="3" t="s">
        <v>53</v>
      </c>
      <c r="F83" s="3">
        <f t="shared" si="6"/>
        <v>0</v>
      </c>
      <c r="G83" s="3" t="s">
        <v>124</v>
      </c>
    </row>
    <row r="84" spans="1:7" ht="15.75" thickBot="1" x14ac:dyDescent="0.3">
      <c r="A84" s="3" t="s">
        <v>81</v>
      </c>
      <c r="B84" s="29"/>
      <c r="C84" s="3" t="s">
        <v>16</v>
      </c>
      <c r="D84" s="3">
        <v>2.74</v>
      </c>
      <c r="E84" s="3" t="s">
        <v>17</v>
      </c>
      <c r="F84" s="3">
        <f t="shared" si="6"/>
        <v>0</v>
      </c>
      <c r="G84" s="3" t="s">
        <v>124</v>
      </c>
    </row>
    <row r="85" spans="1:7" ht="15.75" thickBot="1" x14ac:dyDescent="0.3">
      <c r="A85" s="3" t="s">
        <v>82</v>
      </c>
      <c r="B85" s="29"/>
      <c r="C85" s="3" t="s">
        <v>16</v>
      </c>
      <c r="D85" s="3">
        <v>3.23</v>
      </c>
      <c r="E85" s="3" t="s">
        <v>17</v>
      </c>
      <c r="F85" s="3">
        <f t="shared" si="6"/>
        <v>0</v>
      </c>
      <c r="G85" s="3" t="s">
        <v>124</v>
      </c>
    </row>
    <row r="86" spans="1:7" ht="24.75" thickBot="1" x14ac:dyDescent="0.3">
      <c r="A86" s="3" t="s">
        <v>85</v>
      </c>
      <c r="B86" s="29"/>
      <c r="C86" s="3" t="s">
        <v>58</v>
      </c>
      <c r="D86" s="3">
        <v>0.29699999999999999</v>
      </c>
      <c r="E86" s="3" t="s">
        <v>59</v>
      </c>
      <c r="F86" s="3">
        <f t="shared" si="6"/>
        <v>0</v>
      </c>
      <c r="G86" s="3" t="s">
        <v>124</v>
      </c>
    </row>
    <row r="87" spans="1:7" ht="24.75" thickBot="1" x14ac:dyDescent="0.3">
      <c r="A87" s="3" t="s">
        <v>86</v>
      </c>
      <c r="B87" s="29"/>
      <c r="C87" s="3" t="s">
        <v>58</v>
      </c>
      <c r="D87" s="3">
        <v>0.2</v>
      </c>
      <c r="E87" s="3" t="s">
        <v>59</v>
      </c>
      <c r="F87" s="3">
        <f t="shared" si="6"/>
        <v>0</v>
      </c>
      <c r="G87" s="3" t="s">
        <v>124</v>
      </c>
    </row>
    <row r="88" spans="1:7" ht="24.75" thickBot="1" x14ac:dyDescent="0.3">
      <c r="A88" s="3" t="s">
        <v>87</v>
      </c>
      <c r="B88" s="29"/>
      <c r="C88" s="3" t="s">
        <v>58</v>
      </c>
      <c r="D88" s="3">
        <v>0.14699999999999999</v>
      </c>
      <c r="E88" s="3" t="s">
        <v>59</v>
      </c>
      <c r="F88" s="3">
        <f t="shared" si="6"/>
        <v>0</v>
      </c>
      <c r="G88" s="3" t="s">
        <v>124</v>
      </c>
    </row>
    <row r="89" spans="1:7" ht="15.75" thickBot="1" x14ac:dyDescent="0.3">
      <c r="A89" s="3" t="s">
        <v>88</v>
      </c>
      <c r="B89" s="29"/>
      <c r="C89" s="3" t="s">
        <v>16</v>
      </c>
      <c r="D89" s="3">
        <v>2.84</v>
      </c>
      <c r="E89" s="3" t="s">
        <v>17</v>
      </c>
      <c r="F89" s="3">
        <f t="shared" si="6"/>
        <v>0</v>
      </c>
      <c r="G89" s="3" t="s">
        <v>124</v>
      </c>
    </row>
    <row r="90" spans="1:7" ht="15.75" thickBot="1" x14ac:dyDescent="0.3">
      <c r="A90" s="5"/>
      <c r="B90" s="25"/>
      <c r="C90" s="16"/>
      <c r="D90" s="35" t="s">
        <v>9</v>
      </c>
      <c r="E90" s="36"/>
      <c r="F90" s="2">
        <f>SUM(F72:F89)</f>
        <v>0</v>
      </c>
      <c r="G90" s="3" t="s">
        <v>124</v>
      </c>
    </row>
    <row r="91" spans="1:7" ht="15.75" thickBot="1" x14ac:dyDescent="0.3">
      <c r="A91" s="30" t="s">
        <v>89</v>
      </c>
      <c r="B91" s="5"/>
      <c r="C91" s="25"/>
      <c r="D91" s="25"/>
      <c r="E91" s="25"/>
      <c r="F91" s="25"/>
      <c r="G91" s="16"/>
    </row>
    <row r="92" spans="1:7" ht="15.75" thickBot="1" x14ac:dyDescent="0.3">
      <c r="A92" s="3" t="s">
        <v>80</v>
      </c>
      <c r="B92" s="29"/>
      <c r="C92" s="3" t="s">
        <v>52</v>
      </c>
      <c r="D92" s="3">
        <v>0.29799999999999999</v>
      </c>
      <c r="E92" s="3" t="s">
        <v>53</v>
      </c>
      <c r="F92" s="3">
        <f>(B92*D92)/1000</f>
        <v>0</v>
      </c>
      <c r="G92" s="3" t="s">
        <v>124</v>
      </c>
    </row>
    <row r="93" spans="1:7" ht="15.75" thickBot="1" x14ac:dyDescent="0.3">
      <c r="A93" s="3" t="s">
        <v>81</v>
      </c>
      <c r="B93" s="29"/>
      <c r="C93" s="3" t="s">
        <v>16</v>
      </c>
      <c r="D93" s="3">
        <v>2.74</v>
      </c>
      <c r="E93" s="3" t="s">
        <v>17</v>
      </c>
      <c r="F93" s="3">
        <f t="shared" ref="F93:F113" si="7">(B93*D93)/1000</f>
        <v>0</v>
      </c>
      <c r="G93" s="3" t="s">
        <v>124</v>
      </c>
    </row>
    <row r="94" spans="1:7" ht="15.75" thickBot="1" x14ac:dyDescent="0.3">
      <c r="A94" s="3" t="s">
        <v>82</v>
      </c>
      <c r="B94" s="34">
        <v>69537.75</v>
      </c>
      <c r="C94" s="3" t="s">
        <v>16</v>
      </c>
      <c r="D94" s="3">
        <v>3.4729999999999999</v>
      </c>
      <c r="E94" s="3" t="s">
        <v>17</v>
      </c>
      <c r="F94" s="3">
        <f t="shared" si="7"/>
        <v>241.50460575</v>
      </c>
      <c r="G94" s="3" t="s">
        <v>124</v>
      </c>
    </row>
    <row r="95" spans="1:7" ht="24.75" thickBot="1" x14ac:dyDescent="0.3">
      <c r="A95" s="3" t="s">
        <v>83</v>
      </c>
      <c r="B95" s="34">
        <v>17240.599999999999</v>
      </c>
      <c r="C95" s="3" t="s">
        <v>16</v>
      </c>
      <c r="D95" s="3">
        <v>0.314</v>
      </c>
      <c r="E95" s="3" t="s">
        <v>17</v>
      </c>
      <c r="F95" s="3">
        <f t="shared" si="7"/>
        <v>5.4135483999999998</v>
      </c>
      <c r="G95" s="3" t="s">
        <v>124</v>
      </c>
    </row>
    <row r="96" spans="1:7" ht="15.75" thickBot="1" x14ac:dyDescent="0.3">
      <c r="A96" s="3" t="s">
        <v>84</v>
      </c>
      <c r="B96" s="29"/>
      <c r="C96" s="3" t="s">
        <v>16</v>
      </c>
      <c r="D96" s="3">
        <v>1.81</v>
      </c>
      <c r="E96" s="3" t="s">
        <v>17</v>
      </c>
      <c r="F96" s="3">
        <f t="shared" si="7"/>
        <v>0</v>
      </c>
      <c r="G96" s="3" t="s">
        <v>124</v>
      </c>
    </row>
    <row r="97" spans="1:7" ht="15.75" thickBot="1" x14ac:dyDescent="0.3">
      <c r="A97" s="3" t="s">
        <v>90</v>
      </c>
      <c r="B97" s="29"/>
      <c r="C97" s="3" t="s">
        <v>52</v>
      </c>
      <c r="D97" s="3">
        <v>0.42799999999999999</v>
      </c>
      <c r="E97" s="3" t="s">
        <v>53</v>
      </c>
      <c r="F97" s="3">
        <f t="shared" si="7"/>
        <v>0</v>
      </c>
      <c r="G97" s="3" t="s">
        <v>124</v>
      </c>
    </row>
    <row r="98" spans="1:7" ht="15.75" thickBot="1" x14ac:dyDescent="0.3">
      <c r="A98" s="3" t="s">
        <v>91</v>
      </c>
      <c r="B98" s="29"/>
      <c r="C98" s="3" t="s">
        <v>52</v>
      </c>
      <c r="D98" s="3">
        <v>0.83599999999999997</v>
      </c>
      <c r="E98" s="3" t="s">
        <v>53</v>
      </c>
      <c r="F98" s="3">
        <f t="shared" si="7"/>
        <v>0</v>
      </c>
      <c r="G98" s="3" t="s">
        <v>124</v>
      </c>
    </row>
    <row r="99" spans="1:7" ht="15.75" thickBot="1" x14ac:dyDescent="0.3">
      <c r="A99" s="3" t="s">
        <v>92</v>
      </c>
      <c r="B99" s="29"/>
      <c r="C99" s="3" t="s">
        <v>52</v>
      </c>
      <c r="D99" s="3">
        <v>1.02</v>
      </c>
      <c r="E99" s="3" t="s">
        <v>53</v>
      </c>
      <c r="F99" s="3">
        <f t="shared" si="7"/>
        <v>0</v>
      </c>
      <c r="G99" s="3" t="s">
        <v>124</v>
      </c>
    </row>
    <row r="100" spans="1:7" ht="15.75" thickBot="1" x14ac:dyDescent="0.3">
      <c r="A100" s="3" t="s">
        <v>93</v>
      </c>
      <c r="B100" s="29"/>
      <c r="C100" s="3" t="s">
        <v>16</v>
      </c>
      <c r="D100" s="3">
        <v>3.23</v>
      </c>
      <c r="E100" s="3" t="s">
        <v>17</v>
      </c>
      <c r="F100" s="3">
        <f t="shared" si="7"/>
        <v>0</v>
      </c>
      <c r="G100" s="3" t="s">
        <v>124</v>
      </c>
    </row>
    <row r="101" spans="1:7" ht="24.75" thickBot="1" x14ac:dyDescent="0.3">
      <c r="A101" s="3" t="s">
        <v>94</v>
      </c>
      <c r="B101" s="29"/>
      <c r="C101" s="3" t="s">
        <v>16</v>
      </c>
      <c r="D101" s="3">
        <v>0.34499999999999997</v>
      </c>
      <c r="E101" s="3" t="s">
        <v>17</v>
      </c>
      <c r="F101" s="3">
        <f t="shared" si="7"/>
        <v>0</v>
      </c>
      <c r="G101" s="3" t="s">
        <v>124</v>
      </c>
    </row>
    <row r="102" spans="1:7" ht="24.75" thickBot="1" x14ac:dyDescent="0.3">
      <c r="A102" s="3" t="s">
        <v>95</v>
      </c>
      <c r="B102" s="29"/>
      <c r="C102" s="3" t="s">
        <v>96</v>
      </c>
      <c r="D102" s="3">
        <v>0.155</v>
      </c>
      <c r="E102" s="3" t="s">
        <v>97</v>
      </c>
      <c r="F102" s="3">
        <f t="shared" si="7"/>
        <v>0</v>
      </c>
      <c r="G102" s="3" t="s">
        <v>124</v>
      </c>
    </row>
    <row r="103" spans="1:7" ht="24.75" thickBot="1" x14ac:dyDescent="0.3">
      <c r="A103" s="3" t="s">
        <v>98</v>
      </c>
      <c r="B103" s="29"/>
      <c r="C103" s="3" t="s">
        <v>99</v>
      </c>
      <c r="D103" s="3">
        <v>0.98399999999999999</v>
      </c>
      <c r="E103" s="3" t="s">
        <v>100</v>
      </c>
      <c r="F103" s="3">
        <f t="shared" si="7"/>
        <v>0</v>
      </c>
      <c r="G103" s="3" t="s">
        <v>124</v>
      </c>
    </row>
    <row r="104" spans="1:7" ht="36.75" thickBot="1" x14ac:dyDescent="0.3">
      <c r="A104" s="3" t="s">
        <v>101</v>
      </c>
      <c r="B104" s="29"/>
      <c r="C104" s="3" t="s">
        <v>102</v>
      </c>
      <c r="D104" s="3">
        <v>5.5E-2</v>
      </c>
      <c r="E104" s="3" t="s">
        <v>103</v>
      </c>
      <c r="F104" s="3">
        <f t="shared" si="7"/>
        <v>0</v>
      </c>
      <c r="G104" s="3" t="s">
        <v>124</v>
      </c>
    </row>
    <row r="105" spans="1:7" ht="24.75" thickBot="1" x14ac:dyDescent="0.3">
      <c r="A105" s="3" t="s">
        <v>104</v>
      </c>
      <c r="B105" s="29"/>
      <c r="C105" s="3" t="s">
        <v>105</v>
      </c>
      <c r="D105" s="3">
        <v>0.40400000000000003</v>
      </c>
      <c r="E105" s="3" t="s">
        <v>106</v>
      </c>
      <c r="F105" s="3">
        <f t="shared" si="7"/>
        <v>0</v>
      </c>
      <c r="G105" s="3" t="s">
        <v>124</v>
      </c>
    </row>
    <row r="106" spans="1:7" ht="24.75" thickBot="1" x14ac:dyDescent="0.3">
      <c r="A106" s="3" t="s">
        <v>107</v>
      </c>
      <c r="B106" s="29"/>
      <c r="C106" s="3" t="s">
        <v>105</v>
      </c>
      <c r="D106" s="3">
        <v>1.54</v>
      </c>
      <c r="E106" s="3" t="s">
        <v>106</v>
      </c>
      <c r="F106" s="3">
        <f t="shared" si="7"/>
        <v>0</v>
      </c>
      <c r="G106" s="3" t="s">
        <v>124</v>
      </c>
    </row>
    <row r="107" spans="1:7" ht="24.75" thickBot="1" x14ac:dyDescent="0.3">
      <c r="A107" s="3" t="s">
        <v>108</v>
      </c>
      <c r="B107" s="29"/>
      <c r="C107" s="3" t="s">
        <v>134</v>
      </c>
      <c r="D107" s="3">
        <v>0.1111</v>
      </c>
      <c r="E107" s="3" t="s">
        <v>135</v>
      </c>
      <c r="F107" s="3">
        <f t="shared" si="7"/>
        <v>0</v>
      </c>
      <c r="G107" s="3" t="s">
        <v>124</v>
      </c>
    </row>
    <row r="108" spans="1:7" ht="36.75" thickBot="1" x14ac:dyDescent="0.3">
      <c r="A108" s="3" t="s">
        <v>109</v>
      </c>
      <c r="B108" s="29"/>
      <c r="C108" s="3" t="s">
        <v>136</v>
      </c>
      <c r="D108" s="3">
        <v>1.389</v>
      </c>
      <c r="E108" s="3" t="s">
        <v>137</v>
      </c>
      <c r="F108" s="3">
        <f t="shared" si="7"/>
        <v>0</v>
      </c>
      <c r="G108" s="3" t="s">
        <v>124</v>
      </c>
    </row>
    <row r="109" spans="1:7" ht="15.75" thickBot="1" x14ac:dyDescent="0.3">
      <c r="A109" s="3" t="s">
        <v>110</v>
      </c>
      <c r="B109" s="29"/>
      <c r="C109" s="3" t="s">
        <v>16</v>
      </c>
      <c r="D109" s="3">
        <v>3.23</v>
      </c>
      <c r="E109" s="3" t="s">
        <v>17</v>
      </c>
      <c r="F109" s="3">
        <f t="shared" si="7"/>
        <v>0</v>
      </c>
      <c r="G109" s="3" t="s">
        <v>124</v>
      </c>
    </row>
    <row r="110" spans="1:7" ht="15.75" thickBot="1" x14ac:dyDescent="0.3">
      <c r="A110" s="3" t="s">
        <v>111</v>
      </c>
      <c r="B110" s="29"/>
      <c r="C110" s="3" t="s">
        <v>16</v>
      </c>
      <c r="D110" s="3">
        <v>3.19</v>
      </c>
      <c r="E110" s="3" t="s">
        <v>17</v>
      </c>
      <c r="F110" s="3">
        <f t="shared" si="7"/>
        <v>0</v>
      </c>
      <c r="G110" s="3" t="s">
        <v>124</v>
      </c>
    </row>
    <row r="111" spans="1:7" ht="24.75" thickBot="1" x14ac:dyDescent="0.3">
      <c r="A111" s="3" t="s">
        <v>112</v>
      </c>
      <c r="B111" s="29"/>
      <c r="C111" s="3" t="s">
        <v>134</v>
      </c>
      <c r="D111" s="3">
        <v>5.5500000000000001E-2</v>
      </c>
      <c r="E111" s="3" t="s">
        <v>135</v>
      </c>
      <c r="F111" s="3">
        <f t="shared" si="7"/>
        <v>0</v>
      </c>
      <c r="G111" s="3" t="s">
        <v>124</v>
      </c>
    </row>
    <row r="112" spans="1:7" ht="36.75" thickBot="1" x14ac:dyDescent="0.3">
      <c r="A112" s="3" t="s">
        <v>113</v>
      </c>
      <c r="B112" s="29"/>
      <c r="C112" s="3" t="s">
        <v>136</v>
      </c>
      <c r="D112" s="3">
        <v>0.42499999999999999</v>
      </c>
      <c r="E112" s="3" t="s">
        <v>137</v>
      </c>
      <c r="F112" s="3">
        <f t="shared" si="7"/>
        <v>0</v>
      </c>
      <c r="G112" s="3" t="s">
        <v>124</v>
      </c>
    </row>
    <row r="113" spans="1:7" ht="24.75" thickBot="1" x14ac:dyDescent="0.3">
      <c r="A113" s="3" t="s">
        <v>67</v>
      </c>
      <c r="B113" s="29"/>
      <c r="C113" s="3" t="s">
        <v>96</v>
      </c>
      <c r="D113" s="3">
        <v>1.04</v>
      </c>
      <c r="E113" s="3" t="s">
        <v>97</v>
      </c>
      <c r="F113" s="3">
        <f t="shared" si="7"/>
        <v>0</v>
      </c>
      <c r="G113" s="3" t="s">
        <v>124</v>
      </c>
    </row>
    <row r="114" spans="1:7" ht="15.75" thickBot="1" x14ac:dyDescent="0.3">
      <c r="A114" s="5"/>
      <c r="B114" s="25"/>
      <c r="C114" s="16"/>
      <c r="D114" s="35" t="s">
        <v>9</v>
      </c>
      <c r="E114" s="36"/>
      <c r="F114" s="2">
        <f>SUM(F92:F113)</f>
        <v>246.91815414999999</v>
      </c>
      <c r="G114" s="3" t="s">
        <v>124</v>
      </c>
    </row>
    <row r="115" spans="1:7" ht="15.75" thickBot="1" x14ac:dyDescent="0.3">
      <c r="A115" s="30" t="s">
        <v>114</v>
      </c>
      <c r="B115" s="5"/>
      <c r="C115" s="25"/>
      <c r="D115" s="25"/>
      <c r="E115" s="25"/>
      <c r="F115" s="25"/>
      <c r="G115" s="16"/>
    </row>
    <row r="116" spans="1:7" ht="15.75" thickBot="1" x14ac:dyDescent="0.3">
      <c r="A116" s="3" t="s">
        <v>130</v>
      </c>
      <c r="B116" s="29"/>
      <c r="C116" s="3" t="s">
        <v>52</v>
      </c>
      <c r="D116" s="3">
        <v>0.22</v>
      </c>
      <c r="E116" s="3" t="s">
        <v>53</v>
      </c>
      <c r="F116" s="3">
        <f>(B116*D116)/1000</f>
        <v>0</v>
      </c>
      <c r="G116" s="3" t="s">
        <v>124</v>
      </c>
    </row>
    <row r="117" spans="1:7" ht="15.75" thickBot="1" x14ac:dyDescent="0.3">
      <c r="A117" s="3" t="s">
        <v>131</v>
      </c>
      <c r="B117" s="29"/>
      <c r="C117" s="3" t="s">
        <v>52</v>
      </c>
      <c r="D117" s="3">
        <v>0.29799999999999999</v>
      </c>
      <c r="E117" s="3" t="s">
        <v>53</v>
      </c>
      <c r="F117" s="3">
        <f t="shared" ref="F117:F121" si="8">(B117*D117)/1000</f>
        <v>0</v>
      </c>
      <c r="G117" s="3" t="s">
        <v>124</v>
      </c>
    </row>
    <row r="118" spans="1:7" ht="15.75" thickBot="1" x14ac:dyDescent="0.3">
      <c r="A118" s="3" t="s">
        <v>132</v>
      </c>
      <c r="B118" s="29"/>
      <c r="C118" s="3" t="s">
        <v>52</v>
      </c>
      <c r="D118" s="3">
        <v>3.4159999999999999</v>
      </c>
      <c r="E118" s="3" t="s">
        <v>53</v>
      </c>
      <c r="F118" s="3">
        <f t="shared" si="8"/>
        <v>0</v>
      </c>
      <c r="G118" s="3" t="s">
        <v>124</v>
      </c>
    </row>
    <row r="119" spans="1:7" ht="15.75" thickBot="1" x14ac:dyDescent="0.3">
      <c r="A119" s="3" t="s">
        <v>115</v>
      </c>
      <c r="B119" s="29"/>
      <c r="C119" s="3" t="s">
        <v>4</v>
      </c>
      <c r="D119" s="3">
        <v>0.52600000000000002</v>
      </c>
      <c r="E119" s="3" t="s">
        <v>5</v>
      </c>
      <c r="F119" s="3">
        <f t="shared" si="8"/>
        <v>0</v>
      </c>
      <c r="G119" s="3" t="s">
        <v>124</v>
      </c>
    </row>
    <row r="120" spans="1:7" ht="15.75" thickBot="1" x14ac:dyDescent="0.3">
      <c r="A120" s="3" t="s">
        <v>116</v>
      </c>
      <c r="B120" s="29"/>
      <c r="C120" s="3" t="s">
        <v>4</v>
      </c>
      <c r="D120" s="3">
        <v>0.52600000000000002</v>
      </c>
      <c r="E120" s="3" t="s">
        <v>5</v>
      </c>
      <c r="F120" s="3">
        <f t="shared" si="8"/>
        <v>0</v>
      </c>
      <c r="G120" s="3" t="s">
        <v>124</v>
      </c>
    </row>
    <row r="121" spans="1:7" ht="15.75" thickBot="1" x14ac:dyDescent="0.3">
      <c r="A121" s="3" t="s">
        <v>117</v>
      </c>
      <c r="B121" s="29"/>
      <c r="C121" s="3" t="s">
        <v>4</v>
      </c>
      <c r="D121" s="3">
        <v>-0.52600000000000002</v>
      </c>
      <c r="E121" s="3" t="s">
        <v>5</v>
      </c>
      <c r="F121" s="3">
        <f t="shared" si="8"/>
        <v>0</v>
      </c>
      <c r="G121" s="3" t="s">
        <v>124</v>
      </c>
    </row>
    <row r="122" spans="1:7" ht="15.75" thickBot="1" x14ac:dyDescent="0.3">
      <c r="A122" s="5"/>
      <c r="B122" s="25"/>
      <c r="C122" s="16"/>
      <c r="D122" s="35" t="s">
        <v>9</v>
      </c>
      <c r="E122" s="36"/>
      <c r="F122" s="2">
        <f>SUM(F116:F121)</f>
        <v>0</v>
      </c>
      <c r="G122" s="3" t="s">
        <v>124</v>
      </c>
    </row>
    <row r="123" spans="1:7" ht="15.75" thickBot="1" x14ac:dyDescent="0.3">
      <c r="A123" s="30" t="s">
        <v>118</v>
      </c>
      <c r="B123" s="5"/>
      <c r="C123" s="25"/>
      <c r="D123" s="25"/>
      <c r="E123" s="25"/>
      <c r="F123" s="25"/>
      <c r="G123" s="16"/>
    </row>
    <row r="124" spans="1:7" ht="15.75" thickBot="1" x14ac:dyDescent="0.3">
      <c r="A124" s="3" t="s">
        <v>119</v>
      </c>
      <c r="B124" s="29"/>
      <c r="C124" s="3" t="s">
        <v>21</v>
      </c>
      <c r="D124" s="3">
        <v>1.21</v>
      </c>
      <c r="E124" s="3" t="s">
        <v>22</v>
      </c>
      <c r="F124" s="3">
        <f>(B124*D124)/1000</f>
        <v>0</v>
      </c>
      <c r="G124" s="3" t="s">
        <v>124</v>
      </c>
    </row>
    <row r="125" spans="1:7" ht="15.75" thickBot="1" x14ac:dyDescent="0.3">
      <c r="A125" s="3" t="s">
        <v>120</v>
      </c>
      <c r="B125" s="29"/>
      <c r="C125" s="3" t="s">
        <v>21</v>
      </c>
      <c r="D125" s="3">
        <v>1.21</v>
      </c>
      <c r="E125" s="3" t="s">
        <v>22</v>
      </c>
      <c r="F125" s="3">
        <f>B125*D125</f>
        <v>0</v>
      </c>
      <c r="G125" s="3" t="s">
        <v>124</v>
      </c>
    </row>
    <row r="126" spans="1:7" ht="15.75" thickBot="1" x14ac:dyDescent="0.3">
      <c r="A126" s="26"/>
      <c r="B126" s="26"/>
      <c r="C126" s="26"/>
      <c r="D126" s="35" t="s">
        <v>9</v>
      </c>
      <c r="E126" s="36"/>
      <c r="F126" s="2">
        <f>SUM(F124:F125)</f>
        <v>0</v>
      </c>
      <c r="G126" s="3" t="s">
        <v>124</v>
      </c>
    </row>
    <row r="127" spans="1:7" ht="15.75" thickBot="1" x14ac:dyDescent="0.3">
      <c r="A127" s="21"/>
      <c r="B127" s="21"/>
      <c r="C127" s="21"/>
      <c r="D127" s="25"/>
      <c r="E127" s="25"/>
      <c r="F127" s="25"/>
      <c r="G127" s="25"/>
    </row>
    <row r="128" spans="1:7" ht="15.75" thickBot="1" x14ac:dyDescent="0.3">
      <c r="A128" s="21"/>
      <c r="B128" s="21"/>
      <c r="C128" s="21"/>
      <c r="D128" s="37" t="s">
        <v>121</v>
      </c>
      <c r="E128" s="38"/>
      <c r="F128" s="31">
        <f>SUM(F17+F28+F32+F44+F52+F61+F70+F90+F114+F122+F126)</f>
        <v>252.5874905</v>
      </c>
      <c r="G128" s="3" t="s">
        <v>124</v>
      </c>
    </row>
    <row r="129" spans="1:7" x14ac:dyDescent="0.25">
      <c r="A129" s="21"/>
      <c r="B129" s="21"/>
      <c r="C129" s="21"/>
      <c r="D129" s="39"/>
      <c r="E129" s="39"/>
      <c r="F129" s="21"/>
      <c r="G129" s="21"/>
    </row>
    <row r="130" spans="1:7" x14ac:dyDescent="0.25">
      <c r="A130" s="21"/>
      <c r="B130" s="21"/>
      <c r="C130" s="21"/>
      <c r="D130" s="40"/>
      <c r="E130" s="40"/>
      <c r="F130" s="20"/>
      <c r="G130" s="21"/>
    </row>
    <row r="131" spans="1:7" x14ac:dyDescent="0.25">
      <c r="A131" s="6"/>
    </row>
    <row r="132" spans="1:7" x14ac:dyDescent="0.25">
      <c r="A132" s="6"/>
    </row>
    <row r="133" spans="1:7" x14ac:dyDescent="0.25">
      <c r="A133" s="1"/>
    </row>
    <row r="134" spans="1:7" x14ac:dyDescent="0.25">
      <c r="A134" s="1"/>
    </row>
    <row r="135" spans="1:7" x14ac:dyDescent="0.25">
      <c r="A135" s="1"/>
    </row>
    <row r="136" spans="1:7" x14ac:dyDescent="0.25">
      <c r="A136" s="1"/>
    </row>
    <row r="137" spans="1:7" x14ac:dyDescent="0.25">
      <c r="A137" s="7"/>
    </row>
    <row r="138" spans="1:7" x14ac:dyDescent="0.25">
      <c r="A138" s="7"/>
    </row>
    <row r="139" spans="1:7" x14ac:dyDescent="0.25">
      <c r="A139" s="7"/>
    </row>
    <row r="140" spans="1:7" x14ac:dyDescent="0.25">
      <c r="A140" s="8"/>
    </row>
    <row r="141" spans="1:7" x14ac:dyDescent="0.25">
      <c r="A141" s="8"/>
    </row>
    <row r="142" spans="1:7" x14ac:dyDescent="0.25">
      <c r="A142" s="8"/>
    </row>
    <row r="143" spans="1:7" x14ac:dyDescent="0.25">
      <c r="A143" s="8"/>
    </row>
    <row r="144" spans="1:7" x14ac:dyDescent="0.25">
      <c r="A144" s="8"/>
    </row>
    <row r="145" spans="1:1" x14ac:dyDescent="0.25">
      <c r="A145" s="8"/>
    </row>
    <row r="146" spans="1:1" x14ac:dyDescent="0.25">
      <c r="A146" s="1"/>
    </row>
    <row r="147" spans="1:1" x14ac:dyDescent="0.25">
      <c r="A147" s="9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"/>
    </row>
    <row r="153" spans="1:1" x14ac:dyDescent="0.25">
      <c r="A153" s="1"/>
    </row>
  </sheetData>
  <mergeCells count="16">
    <mergeCell ref="D44:E44"/>
    <mergeCell ref="D7:E7"/>
    <mergeCell ref="F7:G7"/>
    <mergeCell ref="D17:E17"/>
    <mergeCell ref="D28:E28"/>
    <mergeCell ref="D32:E32"/>
    <mergeCell ref="D126:E126"/>
    <mergeCell ref="D128:E128"/>
    <mergeCell ref="D129:E129"/>
    <mergeCell ref="D130:E130"/>
    <mergeCell ref="D52:E52"/>
    <mergeCell ref="D61:E61"/>
    <mergeCell ref="D70:E70"/>
    <mergeCell ref="D90:E90"/>
    <mergeCell ref="D114:E114"/>
    <mergeCell ref="D122:E122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>
    <oddFooter>&amp;L&amp;P</oddFooter>
  </headerFooter>
  <rowBreaks count="10" manualBreakCount="10">
    <brk id="17" max="16383" man="1"/>
    <brk id="28" max="16383" man="1"/>
    <brk id="32" max="16383" man="1"/>
    <brk id="44" max="16383" man="1"/>
    <brk id="52" max="16383" man="1"/>
    <brk id="61" max="16383" man="1"/>
    <brk id="70" max="16383" man="1"/>
    <brk id="90" max="16383" man="1"/>
    <brk id="114" max="16383" man="1"/>
    <brk id="1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showGridLines="0" workbookViewId="0">
      <selection activeCell="C7" sqref="C7"/>
    </sheetView>
  </sheetViews>
  <sheetFormatPr defaultRowHeight="15" x14ac:dyDescent="0.25"/>
  <cols>
    <col min="1" max="1" width="20.7109375" customWidth="1"/>
    <col min="2" max="2" width="5.85546875" customWidth="1"/>
    <col min="3" max="3" width="10.85546875" customWidth="1"/>
    <col min="4" max="4" width="11.42578125" customWidth="1"/>
  </cols>
  <sheetData>
    <row r="1" spans="1:4" ht="36" x14ac:dyDescent="0.25">
      <c r="A1" s="12" t="s">
        <v>127</v>
      </c>
    </row>
    <row r="4" spans="1:4" ht="15.75" x14ac:dyDescent="0.25">
      <c r="A4" s="18" t="s">
        <v>126</v>
      </c>
      <c r="C4" s="41" t="s">
        <v>122</v>
      </c>
      <c r="D4" s="41"/>
    </row>
    <row r="5" spans="1:4" ht="15.75" x14ac:dyDescent="0.25">
      <c r="A5" s="18"/>
      <c r="C5" s="13"/>
      <c r="D5" s="13"/>
    </row>
    <row r="6" spans="1:4" ht="18" x14ac:dyDescent="0.35">
      <c r="A6" s="19" t="s">
        <v>2</v>
      </c>
      <c r="C6">
        <f>'Invul schema'!F17</f>
        <v>2.7679992100000002</v>
      </c>
      <c r="D6" s="15" t="s">
        <v>125</v>
      </c>
    </row>
    <row r="7" spans="1:4" ht="18" x14ac:dyDescent="0.35">
      <c r="A7" s="17" t="s">
        <v>10</v>
      </c>
      <c r="C7">
        <f>'Invul schema'!F28</f>
        <v>1.8811125000000002</v>
      </c>
      <c r="D7" s="15" t="s">
        <v>125</v>
      </c>
    </row>
    <row r="8" spans="1:4" ht="18" x14ac:dyDescent="0.35">
      <c r="A8" s="17" t="s">
        <v>26</v>
      </c>
      <c r="C8">
        <f>'Invul schema'!F32</f>
        <v>0</v>
      </c>
      <c r="D8" s="15" t="s">
        <v>125</v>
      </c>
    </row>
    <row r="9" spans="1:4" ht="18" x14ac:dyDescent="0.35">
      <c r="A9" s="17" t="s">
        <v>30</v>
      </c>
      <c r="C9">
        <f>'Invul schema'!F32</f>
        <v>0</v>
      </c>
      <c r="D9" s="15" t="s">
        <v>125</v>
      </c>
    </row>
    <row r="10" spans="1:4" ht="18" x14ac:dyDescent="0.35">
      <c r="A10" s="17" t="s">
        <v>41</v>
      </c>
      <c r="C10">
        <f>'Invul schema'!F52</f>
        <v>1.0202246399999999</v>
      </c>
      <c r="D10" s="15" t="s">
        <v>125</v>
      </c>
    </row>
    <row r="11" spans="1:4" ht="18" x14ac:dyDescent="0.35">
      <c r="A11" s="17" t="s">
        <v>48</v>
      </c>
      <c r="C11">
        <f>'Invul schema'!F61</f>
        <v>0</v>
      </c>
      <c r="D11" s="15" t="s">
        <v>125</v>
      </c>
    </row>
    <row r="12" spans="1:4" ht="18" x14ac:dyDescent="0.35">
      <c r="A12" s="17" t="s">
        <v>61</v>
      </c>
      <c r="C12">
        <f>'Invul schema'!F70</f>
        <v>0</v>
      </c>
      <c r="D12" s="15" t="s">
        <v>125</v>
      </c>
    </row>
    <row r="13" spans="1:4" ht="18" x14ac:dyDescent="0.35">
      <c r="A13" s="17" t="s">
        <v>69</v>
      </c>
      <c r="C13">
        <f>'Invul schema'!F90</f>
        <v>0</v>
      </c>
      <c r="D13" s="15" t="s">
        <v>125</v>
      </c>
    </row>
    <row r="14" spans="1:4" ht="18" x14ac:dyDescent="0.35">
      <c r="A14" s="17" t="s">
        <v>89</v>
      </c>
      <c r="C14">
        <f>'Invul schema'!F114</f>
        <v>246.91815414999999</v>
      </c>
      <c r="D14" s="15" t="s">
        <v>125</v>
      </c>
    </row>
    <row r="15" spans="1:4" ht="18" x14ac:dyDescent="0.35">
      <c r="A15" s="17" t="s">
        <v>114</v>
      </c>
      <c r="C15">
        <f>'Invul schema'!F122</f>
        <v>0</v>
      </c>
      <c r="D15" s="15" t="s">
        <v>125</v>
      </c>
    </row>
    <row r="16" spans="1:4" ht="18" x14ac:dyDescent="0.35">
      <c r="A16" s="17" t="s">
        <v>118</v>
      </c>
      <c r="C16">
        <f>'Invul schema'!F126</f>
        <v>0</v>
      </c>
      <c r="D16" s="15" t="s">
        <v>125</v>
      </c>
    </row>
    <row r="17" spans="1:4" x14ac:dyDescent="0.25">
      <c r="D17" s="15"/>
    </row>
    <row r="18" spans="1:4" ht="18" x14ac:dyDescent="0.35">
      <c r="A18" s="13" t="s">
        <v>123</v>
      </c>
      <c r="C18">
        <f>SUM(C6:C16)</f>
        <v>252.5874905</v>
      </c>
      <c r="D18" s="15" t="s">
        <v>125</v>
      </c>
    </row>
    <row r="19" spans="1:4" x14ac:dyDescent="0.25">
      <c r="D19" s="15"/>
    </row>
    <row r="20" spans="1:4" x14ac:dyDescent="0.25">
      <c r="A20" s="11"/>
      <c r="D20" s="15"/>
    </row>
    <row r="21" spans="1:4" x14ac:dyDescent="0.25">
      <c r="D21" s="15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7" workbookViewId="0">
      <selection activeCell="N36" sqref="N36"/>
    </sheetView>
  </sheetViews>
  <sheetFormatPr defaultColWidth="9.140625" defaultRowHeight="15" x14ac:dyDescent="0.25"/>
  <cols>
    <col min="1" max="16384" width="9.140625" style="32"/>
  </cols>
  <sheetData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8A26B1C638DB4891DEFA84B31F2A1B" ma:contentTypeVersion="15" ma:contentTypeDescription="Een nieuw document maken." ma:contentTypeScope="" ma:versionID="b99d669c9c3f60434dc666b951c9db9b">
  <xsd:schema xmlns:xsd="http://www.w3.org/2001/XMLSchema" xmlns:xs="http://www.w3.org/2001/XMLSchema" xmlns:p="http://schemas.microsoft.com/office/2006/metadata/properties" xmlns:ns2="1a7ae788-8785-44a7-baaa-31d1312999e2" xmlns:ns3="d3ee4f3f-b1c7-4792-842b-4b00c0c319c2" targetNamespace="http://schemas.microsoft.com/office/2006/metadata/properties" ma:root="true" ma:fieldsID="8a74abbe260ee058869bad64a12caf06" ns2:_="" ns3:_="">
    <xsd:import namespace="1a7ae788-8785-44a7-baaa-31d1312999e2"/>
    <xsd:import namespace="d3ee4f3f-b1c7-4792-842b-4b00c0c319c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7ae788-8785-44a7-baaa-31d1312999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e4f3f-b1c7-4792-842b-4b00c0c319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AB01C8-94E1-4DCB-9345-5E0609476E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0E54C4-A97C-4A0F-82E2-08FA4C2549F6}">
  <ds:schemaRefs>
    <ds:schemaRef ds:uri="http://purl.org/dc/elements/1.1/"/>
    <ds:schemaRef ds:uri="http://schemas.microsoft.com/office/2006/metadata/properties"/>
    <ds:schemaRef ds:uri="1a7ae788-8785-44a7-baaa-31d1312999e2"/>
    <ds:schemaRef ds:uri="d3ee4f3f-b1c7-4792-842b-4b00c0c319c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8EE36C5-5D7E-417C-AFF3-3B0E1D7FE5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7ae788-8785-44a7-baaa-31d1312999e2"/>
    <ds:schemaRef ds:uri="d3ee4f3f-b1c7-4792-842b-4b00c0c319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Invul schema</vt:lpstr>
      <vt:lpstr>Totaal overzicht </vt:lpstr>
      <vt:lpstr>Totaal grafiek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</dc:creator>
  <cp:lastModifiedBy>Sarienke Blaauw</cp:lastModifiedBy>
  <cp:lastPrinted>2022-07-25T20:14:13Z</cp:lastPrinted>
  <dcterms:created xsi:type="dcterms:W3CDTF">2016-08-22T11:16:00Z</dcterms:created>
  <dcterms:modified xsi:type="dcterms:W3CDTF">2023-08-09T18:08:44Z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0x010100858A26B1C638DB4891DEFA84B31F2A1B</vt:lpwstr>
  </property>
  <property fmtid="{D5CDD505-2E9C-101B-9397-08002B2CF9AE}" pid="3" name="AuthorIds_UIVersion_512">
    <vt:lpwstr>18</vt:lpwstr>
  </property>
</Properties>
</file>